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13_ncr:1_{977DE4A5-A738-4057-834D-E5E2783C91D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Georgian" sheetId="3" r:id="rId1"/>
    <sheet name="English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8" i="4" l="1"/>
  <c r="E86" i="4"/>
  <c r="E84" i="4"/>
  <c r="E78" i="4"/>
  <c r="E75" i="4"/>
  <c r="E70" i="4"/>
  <c r="E67" i="4"/>
  <c r="E64" i="4"/>
  <c r="E62" i="4"/>
  <c r="E60" i="4"/>
  <c r="E58" i="4"/>
  <c r="E56" i="4"/>
  <c r="E54" i="4"/>
  <c r="E52" i="4"/>
  <c r="E49" i="4"/>
  <c r="E46" i="4"/>
  <c r="E44" i="4"/>
  <c r="E42" i="4"/>
  <c r="E39" i="4"/>
  <c r="E37" i="4"/>
  <c r="E35" i="4"/>
  <c r="E33" i="4"/>
  <c r="E31" i="4"/>
  <c r="E26" i="4"/>
  <c r="E22" i="4"/>
  <c r="E20" i="4"/>
  <c r="E18" i="4"/>
  <c r="E16" i="4"/>
  <c r="E14" i="4"/>
  <c r="E12" i="4"/>
  <c r="E9" i="4"/>
  <c r="E4" i="4"/>
  <c r="E4" i="3"/>
  <c r="E9" i="3"/>
  <c r="E90" i="4" l="1"/>
  <c r="E88" i="3"/>
  <c r="E86" i="3"/>
  <c r="E84" i="3"/>
  <c r="E78" i="3"/>
  <c r="E75" i="3"/>
  <c r="E70" i="3"/>
  <c r="E67" i="3"/>
  <c r="E64" i="3"/>
  <c r="E62" i="3"/>
  <c r="E60" i="3"/>
  <c r="E58" i="3"/>
  <c r="E56" i="3"/>
  <c r="E54" i="3"/>
  <c r="E52" i="3"/>
  <c r="E49" i="3"/>
  <c r="E46" i="3"/>
  <c r="E44" i="3"/>
  <c r="E42" i="3"/>
  <c r="E39" i="3"/>
  <c r="E37" i="3"/>
  <c r="E35" i="3"/>
  <c r="E33" i="3"/>
  <c r="E31" i="3"/>
  <c r="E26" i="3"/>
  <c r="E22" i="3"/>
  <c r="E20" i="3"/>
  <c r="E18" i="3"/>
  <c r="E16" i="3"/>
  <c r="E14" i="3"/>
  <c r="E12" i="3"/>
  <c r="E90" i="3" l="1"/>
</calcChain>
</file>

<file path=xl/sharedStrings.xml><?xml version="1.0" encoding="utf-8"?>
<sst xmlns="http://schemas.openxmlformats.org/spreadsheetml/2006/main" count="252" uniqueCount="120">
  <si>
    <t>კი</t>
  </si>
  <si>
    <t>არა</t>
  </si>
  <si>
    <t>შეცვალოთ პროდუქციის დიზაინი</t>
  </si>
  <si>
    <t>შეცვალოთ პროდუქციის შეფუთვა</t>
  </si>
  <si>
    <t>ტრენინგი</t>
  </si>
  <si>
    <t>$1,000 - 10,000 წლიურად</t>
  </si>
  <si>
    <t>$10,000 - 50,000 წლიურად</t>
  </si>
  <si>
    <t>$50,000 და მეტი, წლიურად</t>
  </si>
  <si>
    <t>არ არის საკმარისი თანხები</t>
  </si>
  <si>
    <t>ექსპორტის მართვა</t>
  </si>
  <si>
    <t>საერთაშორისო მარკეტინგი</t>
  </si>
  <si>
    <t>აკადემიური ექსპორტის ტრენინგი</t>
  </si>
  <si>
    <t>საზღვარგარეთ მოგზაურობის გამოცდილება</t>
  </si>
  <si>
    <t>უცხო ენები (ინგლისური)</t>
  </si>
  <si>
    <t>მცირე ან არასაკმარისი გამოცდილება</t>
  </si>
  <si>
    <t>კარგად ცნობილი და გამოცდილი</t>
  </si>
  <si>
    <t>არც თუ ისე ცნობილი</t>
  </si>
  <si>
    <t>ქვეყნის მაშტაბით</t>
  </si>
  <si>
    <t>მცირე ექსპორტი</t>
  </si>
  <si>
    <t>ფართო მაშტანიანი ექსპორტი</t>
  </si>
  <si>
    <t>ფიქსირდება თანმიმდევრული ზრდა</t>
  </si>
  <si>
    <t>ინარჩუნებს ტემპს კონკურენციასთან მიმართებაში</t>
  </si>
  <si>
    <t>ფიქსირდება კლება</t>
  </si>
  <si>
    <t>30 დღემდე</t>
  </si>
  <si>
    <t>60 დღემდე</t>
  </si>
  <si>
    <t>60-დან 120 დღემდე</t>
  </si>
  <si>
    <t>გადახდა პროდუქციის მიღებისთანავე</t>
  </si>
  <si>
    <t>წინასწარი გადახდა</t>
  </si>
  <si>
    <t>უნიკალური ან განსხვავებული</t>
  </si>
  <si>
    <t>მოწინავე ტექნოლოგიებით დამზადებული</t>
  </si>
  <si>
    <t>უფრო მრავალფეროვანი</t>
  </si>
  <si>
    <t>აქვს სხვა უპირატესობები</t>
  </si>
  <si>
    <t>ინსტენსიური სწავლება</t>
  </si>
  <si>
    <t>არ არის საჭირო</t>
  </si>
  <si>
    <t>კითხვა 1: თქვენი მიმდინარე ფინანსური მდგომარეობიდან გამომდინარე, რა რაოდენობის თანხის გათვალისწინება შეგიძლიათ ექსპორტის განვითარებისთვის?</t>
  </si>
  <si>
    <t>კითხვა 2: შეგიძლიათ გაზარდოთ წარმოება, არსებული რესურსების გათვალისწინებით?</t>
  </si>
  <si>
    <t xml:space="preserve">კითხვა 4: თქვენს ინდუსტრიაში, თქვენი კომპანია არის: </t>
  </si>
  <si>
    <t>პასუხი/ქულა</t>
  </si>
  <si>
    <t>ჯამი</t>
  </si>
  <si>
    <t>კითხვა 9: არის თქვენი პროდუქცია მარტივად ტრანსპორტირებადი?</t>
  </si>
  <si>
    <t>კითხვსა 10: სჭირდება თუ არა თქვენს პროდუქტს აწყობის ან მოხმარების ტრენინგი?</t>
  </si>
  <si>
    <t xml:space="preserve">კითხვა 11: მზად ხართ შეამციროთ თქვენი პროდუქციის ფასები, საზღვარგარეთ კონკურენციის გასაწევად? </t>
  </si>
  <si>
    <t>კითხვა 12: მზად ხართ საჭიროების შემთხვევაში თქვენს მომხმარებლებს საზღვარგარეთ დრო მისცეთ გადასახდელად, კონკურენციის გასაწევად?</t>
  </si>
  <si>
    <t>ნაწილი 1 - რესურსების მზაობა</t>
  </si>
  <si>
    <t>ნაწილი 2 - გამოცდილების მზაობა</t>
  </si>
  <si>
    <t>ნაწილი 3 - პროდუქტის მზაობა</t>
  </si>
  <si>
    <t>ნაწილი 4 - პიროვნული მზაობა</t>
  </si>
  <si>
    <t>პერსპექტიული, ნათელი მომავლის მქონე</t>
  </si>
  <si>
    <t>უფრო გრძელვადინაი (შენახვის ვადა)</t>
  </si>
  <si>
    <t>კითხვა7: არის თქვენი პროდუქციის ფასი კონკურენტული საქართველოში?</t>
  </si>
  <si>
    <t>უკეთესი დიზაინის მქონე</t>
  </si>
  <si>
    <t>მხოლოდ ადგილზე</t>
  </si>
  <si>
    <t>მხოლოდ თბილისში ან მხოლოდ რეგიონებში</t>
  </si>
  <si>
    <t xml:space="preserve">კითხვა 5: სად ხდება თქვენი პროდუქციის რეალიზება? </t>
  </si>
  <si>
    <t>გააჩნია გარკვეული უპირატესობები</t>
  </si>
  <si>
    <t>Part 1 - Resource Readiness</t>
  </si>
  <si>
    <t>Answer/Score</t>
  </si>
  <si>
    <t>SUM</t>
  </si>
  <si>
    <t>Part 4 - Personal Readiness</t>
  </si>
  <si>
    <t>Part 3 - Product Readiness</t>
  </si>
  <si>
    <t>Part 2 - Experience Readiness</t>
  </si>
  <si>
    <t>Yes</t>
  </si>
  <si>
    <t>No</t>
  </si>
  <si>
    <t xml:space="preserve">$1,000 - 10,000 per year  </t>
  </si>
  <si>
    <t xml:space="preserve">$10,000 - 50,000 per year </t>
  </si>
  <si>
    <t>Over $50,000 per year</t>
  </si>
  <si>
    <t xml:space="preserve">No funds available </t>
  </si>
  <si>
    <t>Export Management</t>
  </si>
  <si>
    <t>Overseas marketing</t>
  </si>
  <si>
    <t xml:space="preserve">Academic Export Training </t>
  </si>
  <si>
    <t>Overseas Travel Experience</t>
  </si>
  <si>
    <t>Little or no Real Experience</t>
  </si>
  <si>
    <t>Well Known and Respected</t>
  </si>
  <si>
    <t>Thought of as a Company with a Bright Future</t>
  </si>
  <si>
    <t xml:space="preserve">Not Well Known as Yet  </t>
  </si>
  <si>
    <t>Sell Only to Local Area</t>
  </si>
  <si>
    <t>Sell Only in Tbilisi or Only in Regions</t>
  </si>
  <si>
    <t xml:space="preserve">Sell Nationally </t>
  </si>
  <si>
    <t>Small Quantities are Exported</t>
  </si>
  <si>
    <t>Sell Widely Abroad</t>
  </si>
  <si>
    <t xml:space="preserve">Q 6: Your Products Sales have, in the Past Few Months: </t>
  </si>
  <si>
    <t xml:space="preserve">Shown Consistent Growth </t>
  </si>
  <si>
    <t>Kept Pace with the Competition</t>
  </si>
  <si>
    <t xml:space="preserve">Started to Fall </t>
  </si>
  <si>
    <t xml:space="preserve">Unique or Different  </t>
  </si>
  <si>
    <t xml:space="preserve">Better Designed </t>
  </si>
  <si>
    <t>More Advanced Technology</t>
  </si>
  <si>
    <t xml:space="preserve">More Versatile </t>
  </si>
  <si>
    <t>More Durable  (Shelf Life)</t>
  </si>
  <si>
    <t xml:space="preserve">Have other Advantages  </t>
  </si>
  <si>
    <t xml:space="preserve">Have Particular Advantages </t>
  </si>
  <si>
    <t>Extensive Training</t>
  </si>
  <si>
    <t xml:space="preserve">Some Training </t>
  </si>
  <si>
    <t>Not Required</t>
  </si>
  <si>
    <t>Up to 30 days</t>
  </si>
  <si>
    <t>Up to 60 days</t>
  </si>
  <si>
    <t xml:space="preserve">Between 60 - 120 days </t>
  </si>
  <si>
    <t>No credit. Payment on Delivery</t>
  </si>
  <si>
    <t>Payment Required in Advance</t>
  </si>
  <si>
    <t xml:space="preserve">Modify the Product Design </t>
  </si>
  <si>
    <t>Modify the Product Packaging</t>
  </si>
  <si>
    <t>Private Label Terms</t>
  </si>
  <si>
    <t>კითხვა 6: თქვენი გაყიდვები, ბოლო პერიოდში:</t>
  </si>
  <si>
    <t>უარი თქვათ ბრენდზე (Private Label)</t>
  </si>
  <si>
    <t>Q 2: Could you Increase Production without Straining Resources or Sacrificing Existing Business?</t>
  </si>
  <si>
    <t>Q 1: Given Your Current Financial Position how much could you Commit to Export Development?</t>
  </si>
  <si>
    <t xml:space="preserve">Q 4: Within Your Industry/Sector Your Company is: </t>
  </si>
  <si>
    <t>Q 5:  Where Do You Currently Sell Your Products?</t>
  </si>
  <si>
    <t>Q 7: Is Your Product Price Competitive in Georgia?</t>
  </si>
  <si>
    <t>Q 9: Is Your Product Easy to Transport?</t>
  </si>
  <si>
    <t>Q 10: Does the Product Require User Training to Assemble, Install or Operate?</t>
  </si>
  <si>
    <t>Q 11: Would the Managers of Your Company be willing to Reduce the Sales Price in Order to Compete Abroad?</t>
  </si>
  <si>
    <t>Q 12: Would your Company be willing to Allow Customers Time to Pay if Necessary to Compete Abroad?</t>
  </si>
  <si>
    <t>Fluency in  Foreign Language (English)</t>
  </si>
  <si>
    <r>
      <t xml:space="preserve">Q 3: Do You Currently have Staff with International Experience? </t>
    </r>
    <r>
      <rPr>
        <b/>
        <i/>
        <sz val="10"/>
        <color theme="0"/>
        <rFont val="Calibri Light"/>
        <family val="2"/>
        <scheme val="major"/>
      </rPr>
      <t>(Multiple Choice)</t>
    </r>
  </si>
  <si>
    <r>
      <t xml:space="preserve">Q 8: Compared with the Competition, Your Products are: </t>
    </r>
    <r>
      <rPr>
        <b/>
        <i/>
        <sz val="10"/>
        <color theme="0"/>
        <rFont val="Calibri Light"/>
        <family val="2"/>
        <scheme val="major"/>
      </rPr>
      <t>(Multiple Choice)</t>
    </r>
  </si>
  <si>
    <r>
      <t xml:space="preserve">Q 13: In Order to Compete Abroad would the Company be willing/able to: </t>
    </r>
    <r>
      <rPr>
        <b/>
        <i/>
        <sz val="10"/>
        <color theme="0"/>
        <rFont val="Calibri Light"/>
        <family val="2"/>
        <scheme val="major"/>
      </rPr>
      <t>(Multiple Choice)</t>
    </r>
  </si>
  <si>
    <r>
      <t xml:space="preserve">კითხვა 3: გყავთ პერსონალი საერთაშორისო გამოცდილებით? </t>
    </r>
    <r>
      <rPr>
        <b/>
        <i/>
        <sz val="10"/>
        <color theme="0"/>
        <rFont val="Calibri"/>
        <family val="2"/>
        <scheme val="minor"/>
      </rPr>
      <t>(შეგიძლიათ მონიშნოთ რამდენიმე პასუხი)</t>
    </r>
  </si>
  <si>
    <r>
      <t xml:space="preserve">კითხვა 8: კონკურენციის გათვალისწინებით, თქვენი პროდუქცია არის: </t>
    </r>
    <r>
      <rPr>
        <b/>
        <i/>
        <sz val="10"/>
        <color theme="0"/>
        <rFont val="Calibri"/>
        <family val="2"/>
        <scheme val="minor"/>
      </rPr>
      <t>(შეგიძლიათ მონიშნოთ რამდენიმე პასუხი)</t>
    </r>
  </si>
  <si>
    <r>
      <t xml:space="preserve">კითხვა 13: საექსპორტო ბაზრებზე კონკურენციის გასაწევად, მზად ხართ: </t>
    </r>
    <r>
      <rPr>
        <b/>
        <i/>
        <sz val="10"/>
        <color theme="0"/>
        <rFont val="Calibri"/>
        <family val="2"/>
        <scheme val="minor"/>
      </rPr>
      <t>(შეგიძლიათ მონიშნოთ რამდენიმე პასუხი)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</si>
</sst>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i/>
      <sz val="10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8"/>
      <color rgb="FF7030A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8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indexed="64"/>
      </right>
      <top/>
      <bottom style="thin">
        <color rgb="FF0070C0"/>
      </bottom>
      <diagonal/>
    </border>
    <border>
      <left style="thin">
        <color indexed="64"/>
      </left>
      <right/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indexed="64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3" fillId="0" borderId="6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/>
    <xf numFmtId="0" fontId="1" fillId="0" borderId="20" xfId="0" applyFont="1" applyBorder="1" applyAlignment="1">
      <alignment horizontal="justify" vertical="center"/>
    </xf>
    <xf numFmtId="0" fontId="1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4" xfId="0" applyFont="1" applyBorder="1"/>
    <xf numFmtId="0" fontId="1" fillId="0" borderId="21" xfId="0" applyFont="1" applyBorder="1" applyAlignment="1">
      <alignment horizontal="left" vertical="center"/>
    </xf>
    <xf numFmtId="0" fontId="1" fillId="0" borderId="15" xfId="0" applyFont="1" applyBorder="1"/>
    <xf numFmtId="0" fontId="1" fillId="0" borderId="16" xfId="0" applyFont="1" applyBorder="1" applyAlignment="1">
      <alignment horizontal="justify" vertical="center"/>
    </xf>
    <xf numFmtId="0" fontId="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/>
    <xf numFmtId="0" fontId="1" fillId="0" borderId="11" xfId="0" applyFont="1" applyBorder="1" applyAlignment="1">
      <alignment horizontal="center" vertical="center"/>
    </xf>
    <xf numFmtId="0" fontId="1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9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5" xfId="0" applyFont="1" applyBorder="1"/>
    <xf numFmtId="0" fontId="7" fillId="0" borderId="16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19" xfId="0" applyFont="1" applyBorder="1"/>
    <xf numFmtId="0" fontId="7" fillId="0" borderId="20" xfId="0" applyFont="1" applyBorder="1" applyAlignment="1">
      <alignment horizontal="justify" vertical="center"/>
    </xf>
    <xf numFmtId="0" fontId="7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7" fillId="0" borderId="4" xfId="0" applyFont="1" applyBorder="1"/>
    <xf numFmtId="0" fontId="7" fillId="0" borderId="21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7" fillId="0" borderId="1" xfId="0" applyFont="1" applyBorder="1"/>
    <xf numFmtId="0" fontId="0" fillId="0" borderId="1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justify" vertical="center"/>
    </xf>
    <xf numFmtId="0" fontId="7" fillId="0" borderId="11" xfId="0" applyFont="1" applyBorder="1"/>
    <xf numFmtId="0" fontId="7" fillId="0" borderId="13" xfId="0" applyFont="1" applyBorder="1" applyAlignment="1">
      <alignment horizontal="justify" vertical="center"/>
    </xf>
    <xf numFmtId="0" fontId="7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6" xfId="0" applyFont="1" applyBorder="1"/>
    <xf numFmtId="0" fontId="11" fillId="0" borderId="7" xfId="0" applyFont="1" applyBorder="1" applyAlignment="1">
      <alignment horizontal="center"/>
    </xf>
    <xf numFmtId="0" fontId="11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9BD5"/>
      <color rgb="FF0099CC"/>
      <color rgb="FF74C4F0"/>
      <color rgb="FF336699"/>
      <color rgb="FFFFBD59"/>
      <color rgb="FF42AEEA"/>
      <color rgb="FF188FD4"/>
      <color rgb="FF85DFFF"/>
      <color rgb="FF3366CC"/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4235</xdr:colOff>
      <xdr:row>7</xdr:row>
      <xdr:rowOff>31751</xdr:rowOff>
    </xdr:from>
    <xdr:to>
      <xdr:col>10</xdr:col>
      <xdr:colOff>206568</xdr:colOff>
      <xdr:row>24</xdr:row>
      <xdr:rowOff>31751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0CD2D0A-2254-48AA-B994-6CD828605408}"/>
            </a:ext>
          </a:extLst>
        </xdr:cNvPr>
        <xdr:cNvSpPr/>
      </xdr:nvSpPr>
      <xdr:spPr>
        <a:xfrm>
          <a:off x="8163985" y="1502834"/>
          <a:ext cx="2700000" cy="3778250"/>
        </a:xfrm>
        <a:prstGeom prst="rect">
          <a:avLst/>
        </a:prstGeom>
        <a:solidFill>
          <a:srgbClr val="336699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ka-GE" sz="1200">
              <a:solidFill>
                <a:schemeClr val="lt1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 </a:t>
          </a:r>
        </a:p>
        <a:p>
          <a:endParaRPr lang="ka-GE" sz="1200" b="1">
            <a:solidFill>
              <a:schemeClr val="lt1"/>
            </a:solidFill>
            <a:effectLst/>
            <a:latin typeface="+mn-lt"/>
            <a:ea typeface="+mn-ea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1</xdr:colOff>
      <xdr:row>9</xdr:row>
      <xdr:rowOff>116418</xdr:rowOff>
    </xdr:from>
    <xdr:to>
      <xdr:col>10</xdr:col>
      <xdr:colOff>202334</xdr:colOff>
      <xdr:row>10</xdr:row>
      <xdr:rowOff>213268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06A61DE-C894-47E5-930D-835B3C73E187}"/>
            </a:ext>
          </a:extLst>
        </xdr:cNvPr>
        <xdr:cNvSpPr/>
      </xdr:nvSpPr>
      <xdr:spPr>
        <a:xfrm>
          <a:off x="8159751" y="2095501"/>
          <a:ext cx="2700000" cy="2556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 b="1" baseline="0">
              <a:latin typeface="Calibri" panose="020F0502020204030204" pitchFamily="34" charset="0"/>
              <a:cs typeface="Calibri" panose="020F0502020204030204" pitchFamily="34" charset="0"/>
            </a:rPr>
            <a:t> ქულა </a:t>
          </a:r>
          <a:r>
            <a:rPr lang="ka-GE" sz="1100" b="1">
              <a:solidFill>
                <a:schemeClr val="lt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101</a:t>
          </a:r>
          <a:r>
            <a:rPr lang="ka-GE" sz="1100" b="1" baseline="0">
              <a:latin typeface="Calibri" panose="020F0502020204030204" pitchFamily="34" charset="0"/>
              <a:cs typeface="Calibri" panose="020F0502020204030204" pitchFamily="34" charset="0"/>
            </a:rPr>
            <a:t> და მეტი მეტი</a:t>
          </a:r>
          <a:endParaRPr lang="en-GB" sz="11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31748</xdr:colOff>
      <xdr:row>10</xdr:row>
      <xdr:rowOff>232835</xdr:rowOff>
    </xdr:from>
    <xdr:to>
      <xdr:col>10</xdr:col>
      <xdr:colOff>162081</xdr:colOff>
      <xdr:row>12</xdr:row>
      <xdr:rowOff>10585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FF907C0-B2CE-4777-8DC6-E87C939B3B63}"/>
            </a:ext>
          </a:extLst>
        </xdr:cNvPr>
        <xdr:cNvSpPr txBox="1"/>
      </xdr:nvSpPr>
      <xdr:spPr>
        <a:xfrm>
          <a:off x="8191498" y="2370668"/>
          <a:ext cx="26280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კომპანია გამოცდილი ექსპორტიორია. </a:t>
          </a:r>
          <a:endParaRPr lang="en-GB" sz="110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4234</xdr:colOff>
      <xdr:row>11</xdr:row>
      <xdr:rowOff>167578</xdr:rowOff>
    </xdr:from>
    <xdr:to>
      <xdr:col>10</xdr:col>
      <xdr:colOff>206567</xdr:colOff>
      <xdr:row>13</xdr:row>
      <xdr:rowOff>19411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80D94723-600F-4C1B-AEDF-44CE764BE1D0}"/>
            </a:ext>
          </a:extLst>
        </xdr:cNvPr>
        <xdr:cNvSpPr/>
      </xdr:nvSpPr>
      <xdr:spPr>
        <a:xfrm>
          <a:off x="8163984" y="2707578"/>
          <a:ext cx="2700000" cy="254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 b="1">
              <a:latin typeface="Calibri" panose="020F0502020204030204" pitchFamily="34" charset="0"/>
              <a:cs typeface="Calibri" panose="020F0502020204030204" pitchFamily="34" charset="0"/>
            </a:rPr>
            <a:t>ქულა 76-დან 100-მდე</a:t>
          </a:r>
          <a:endParaRPr lang="en-GB" sz="11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14815</xdr:colOff>
      <xdr:row>13</xdr:row>
      <xdr:rowOff>57152</xdr:rowOff>
    </xdr:from>
    <xdr:to>
      <xdr:col>10</xdr:col>
      <xdr:colOff>145148</xdr:colOff>
      <xdr:row>14</xdr:row>
      <xdr:rowOff>158750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D3E96BB-9C17-496E-A5C1-5659C439BFD9}"/>
            </a:ext>
          </a:extLst>
        </xdr:cNvPr>
        <xdr:cNvSpPr txBox="1"/>
      </xdr:nvSpPr>
      <xdr:spPr>
        <a:xfrm>
          <a:off x="8174565" y="2999319"/>
          <a:ext cx="2628000" cy="3026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კომპანია მზადაა</a:t>
          </a:r>
          <a:r>
            <a:rPr lang="ka-GE" sz="1100" baseline="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ექსპორტისთვის.</a:t>
          </a:r>
          <a:endParaRPr lang="en-GB" sz="1100">
            <a:solidFill>
              <a:schemeClr val="bg1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10583</xdr:colOff>
      <xdr:row>15</xdr:row>
      <xdr:rowOff>0</xdr:rowOff>
    </xdr:from>
    <xdr:to>
      <xdr:col>10</xdr:col>
      <xdr:colOff>200218</xdr:colOff>
      <xdr:row>16</xdr:row>
      <xdr:rowOff>26638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B122C6A-71F2-4F81-A58D-61BB15E91291}"/>
            </a:ext>
          </a:extLst>
        </xdr:cNvPr>
        <xdr:cNvSpPr/>
      </xdr:nvSpPr>
      <xdr:spPr>
        <a:xfrm>
          <a:off x="9345083" y="4635500"/>
          <a:ext cx="3036552" cy="227721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 b="1">
              <a:latin typeface="Calibri" panose="020F0502020204030204" pitchFamily="34" charset="0"/>
              <a:cs typeface="Calibri" panose="020F0502020204030204" pitchFamily="34" charset="0"/>
            </a:rPr>
            <a:t>ქულა 51</a:t>
          </a:r>
          <a:r>
            <a:rPr lang="ka-GE" sz="1100" b="1" baseline="0">
              <a:latin typeface="Calibri" panose="020F0502020204030204" pitchFamily="34" charset="0"/>
              <a:cs typeface="Calibri" panose="020F0502020204030204" pitchFamily="34" charset="0"/>
            </a:rPr>
            <a:t>-</a:t>
          </a:r>
          <a:r>
            <a:rPr lang="ka-GE" sz="1100" b="1">
              <a:latin typeface="Calibri" panose="020F0502020204030204" pitchFamily="34" charset="0"/>
              <a:cs typeface="Calibri" panose="020F0502020204030204" pitchFamily="34" charset="0"/>
            </a:rPr>
            <a:t>დან</a:t>
          </a:r>
          <a:r>
            <a:rPr lang="ka-GE" sz="1100" b="1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ka-GE" sz="1100" b="1">
              <a:latin typeface="Calibri" panose="020F0502020204030204" pitchFamily="34" charset="0"/>
              <a:cs typeface="Calibri" panose="020F0502020204030204" pitchFamily="34" charset="0"/>
            </a:rPr>
            <a:t>75-მდე </a:t>
          </a:r>
          <a:endParaRPr lang="en-GB" sz="11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29632</xdr:colOff>
      <xdr:row>16</xdr:row>
      <xdr:rowOff>82551</xdr:rowOff>
    </xdr:from>
    <xdr:to>
      <xdr:col>11</xdr:col>
      <xdr:colOff>74083</xdr:colOff>
      <xdr:row>17</xdr:row>
      <xdr:rowOff>169334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50095E2-F851-4BB0-94F2-F8CE48E6108C}"/>
            </a:ext>
          </a:extLst>
        </xdr:cNvPr>
        <xdr:cNvSpPr txBox="1"/>
      </xdr:nvSpPr>
      <xdr:spPr>
        <a:xfrm>
          <a:off x="8189382" y="3627968"/>
          <a:ext cx="3145368" cy="287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კომპანია მზადაა განიხილოს</a:t>
          </a:r>
          <a:r>
            <a:rPr lang="ka-GE" sz="1100" baseline="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ექსპორტი.</a:t>
          </a:r>
        </a:p>
      </xdr:txBody>
    </xdr:sp>
    <xdr:clientData/>
  </xdr:twoCellAnchor>
  <xdr:twoCellAnchor>
    <xdr:from>
      <xdr:col>6</xdr:col>
      <xdr:colOff>2118</xdr:colOff>
      <xdr:row>17</xdr:row>
      <xdr:rowOff>182033</xdr:rowOff>
    </xdr:from>
    <xdr:to>
      <xdr:col>10</xdr:col>
      <xdr:colOff>204451</xdr:colOff>
      <xdr:row>19</xdr:row>
      <xdr:rowOff>33866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2A6EE51-91D6-4ABE-A369-C44435AFECB1}"/>
            </a:ext>
          </a:extLst>
        </xdr:cNvPr>
        <xdr:cNvSpPr/>
      </xdr:nvSpPr>
      <xdr:spPr>
        <a:xfrm>
          <a:off x="8161868" y="3928533"/>
          <a:ext cx="2700000" cy="2540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100" b="1">
              <a:latin typeface="Calibri" panose="020F0502020204030204" pitchFamily="34" charset="0"/>
              <a:cs typeface="Calibri" panose="020F0502020204030204" pitchFamily="34" charset="0"/>
            </a:rPr>
            <a:t>ქულა 51</a:t>
          </a:r>
          <a:r>
            <a:rPr lang="ka-GE" sz="1100" b="1" baseline="0">
              <a:latin typeface="Calibri" panose="020F0502020204030204" pitchFamily="34" charset="0"/>
              <a:cs typeface="Calibri" panose="020F0502020204030204" pitchFamily="34" charset="0"/>
            </a:rPr>
            <a:t> და ნაკლები </a:t>
          </a:r>
          <a:endParaRPr lang="en-GB" sz="11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23282</xdr:colOff>
      <xdr:row>19</xdr:row>
      <xdr:rowOff>86783</xdr:rowOff>
    </xdr:from>
    <xdr:to>
      <xdr:col>10</xdr:col>
      <xdr:colOff>137583</xdr:colOff>
      <xdr:row>23</xdr:row>
      <xdr:rowOff>285749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0EBCD47-1534-4E40-BC0C-EB3EC41744AC}"/>
            </a:ext>
          </a:extLst>
        </xdr:cNvPr>
        <xdr:cNvSpPr txBox="1"/>
      </xdr:nvSpPr>
      <xdr:spPr>
        <a:xfrm>
          <a:off x="8183032" y="4235450"/>
          <a:ext cx="2611968" cy="1003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მიუთითებს, რომ კომპანიისთვის უმჯობესია საკუთარი პროდუქციის რეალიზება ადგილობრივ ბაზარზე მოახდინოს, ვიდრე ექსპორტზე. </a:t>
          </a:r>
          <a:endParaRPr lang="en-GB">
            <a:solidFill>
              <a:schemeClr val="bg1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4232</xdr:colOff>
      <xdr:row>7</xdr:row>
      <xdr:rowOff>14818</xdr:rowOff>
    </xdr:from>
    <xdr:to>
      <xdr:col>10</xdr:col>
      <xdr:colOff>206565</xdr:colOff>
      <xdr:row>8</xdr:row>
      <xdr:rowOff>78318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529292D4-F492-4CD4-80F4-982CC45262D3}"/>
            </a:ext>
          </a:extLst>
        </xdr:cNvPr>
        <xdr:cNvSpPr/>
      </xdr:nvSpPr>
      <xdr:spPr>
        <a:xfrm>
          <a:off x="8163982" y="1485901"/>
          <a:ext cx="2700000" cy="412750"/>
        </a:xfrm>
        <a:prstGeom prst="rect">
          <a:avLst/>
        </a:prstGeom>
        <a:solidFill>
          <a:srgbClr val="FFBD59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a-GE" sz="1600" b="1">
              <a:latin typeface="Calibri" panose="020F0502020204030204" pitchFamily="34" charset="0"/>
              <a:cs typeface="Calibri" panose="020F0502020204030204" pitchFamily="34" charset="0"/>
            </a:rPr>
            <a:t>შეფასება</a:t>
          </a:r>
          <a:endParaRPr lang="en-GB" sz="16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105833</xdr:rowOff>
    </xdr:from>
    <xdr:to>
      <xdr:col>3</xdr:col>
      <xdr:colOff>687917</xdr:colOff>
      <xdr:row>0</xdr:row>
      <xdr:rowOff>465666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C6826F9-AF86-43AB-9C2E-A8B84679C9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59" b="27941"/>
        <a:stretch/>
      </xdr:blipFill>
      <xdr:spPr>
        <a:xfrm>
          <a:off x="0" y="105833"/>
          <a:ext cx="5408084" cy="359833"/>
        </a:xfrm>
        <a:prstGeom prst="rect">
          <a:avLst/>
        </a:prstGeom>
      </xdr:spPr>
    </xdr:pic>
    <xdr:clientData/>
  </xdr:twoCellAnchor>
  <xdr:twoCellAnchor editAs="oneCell">
    <xdr:from>
      <xdr:col>0</xdr:col>
      <xdr:colOff>16934</xdr:colOff>
      <xdr:row>0</xdr:row>
      <xdr:rowOff>541865</xdr:rowOff>
    </xdr:from>
    <xdr:to>
      <xdr:col>0</xdr:col>
      <xdr:colOff>1109135</xdr:colOff>
      <xdr:row>0</xdr:row>
      <xdr:rowOff>1634066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2ECD90-D037-C642-6136-B3C1485B3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4" y="541865"/>
          <a:ext cx="1092201" cy="1092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4</xdr:row>
      <xdr:rowOff>27516</xdr:rowOff>
    </xdr:from>
    <xdr:to>
      <xdr:col>10</xdr:col>
      <xdr:colOff>293350</xdr:colOff>
      <xdr:row>26</xdr:row>
      <xdr:rowOff>52916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6FB105B-0F90-4F4E-9DC7-0A94CFDF6A5C}"/>
            </a:ext>
          </a:extLst>
        </xdr:cNvPr>
        <xdr:cNvSpPr/>
      </xdr:nvSpPr>
      <xdr:spPr>
        <a:xfrm>
          <a:off x="8166100" y="1022349"/>
          <a:ext cx="2700000" cy="4734984"/>
        </a:xfrm>
        <a:prstGeom prst="rect">
          <a:avLst/>
        </a:prstGeom>
        <a:solidFill>
          <a:srgbClr val="336699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ka-GE" sz="1200">
              <a:solidFill>
                <a:schemeClr val="lt1"/>
              </a:solidFill>
              <a:effectLst/>
              <a:latin typeface="+mn-lt"/>
              <a:ea typeface="+mn-ea"/>
              <a:cs typeface="Calibri" panose="020F0502020204030204" pitchFamily="34" charset="0"/>
            </a:rPr>
            <a:t> </a:t>
          </a:r>
        </a:p>
        <a:p>
          <a:endParaRPr lang="ka-GE" sz="1200" b="1">
            <a:solidFill>
              <a:schemeClr val="lt1"/>
            </a:solidFill>
            <a:effectLst/>
            <a:latin typeface="+mn-lt"/>
            <a:ea typeface="+mn-ea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12699</xdr:colOff>
      <xdr:row>7</xdr:row>
      <xdr:rowOff>143934</xdr:rowOff>
    </xdr:from>
    <xdr:to>
      <xdr:col>10</xdr:col>
      <xdr:colOff>299699</xdr:colOff>
      <xdr:row>8</xdr:row>
      <xdr:rowOff>50284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6795699-ACA1-42D4-8DE7-60BC6691B87E}"/>
            </a:ext>
          </a:extLst>
        </xdr:cNvPr>
        <xdr:cNvSpPr/>
      </xdr:nvSpPr>
      <xdr:spPr>
        <a:xfrm>
          <a:off x="8172449" y="1615017"/>
          <a:ext cx="2700000" cy="2556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 baseline="0"/>
            <a:t>A SCORE 101 and MORE</a:t>
          </a:r>
          <a:endParaRPr lang="en-GB" sz="1200" b="1"/>
        </a:p>
      </xdr:txBody>
    </xdr:sp>
    <xdr:clientData/>
  </xdr:twoCellAnchor>
  <xdr:twoCellAnchor>
    <xdr:from>
      <xdr:col>6</xdr:col>
      <xdr:colOff>33863</xdr:colOff>
      <xdr:row>8</xdr:row>
      <xdr:rowOff>69851</xdr:rowOff>
    </xdr:from>
    <xdr:to>
      <xdr:col>10</xdr:col>
      <xdr:colOff>248863</xdr:colOff>
      <xdr:row>10</xdr:row>
      <xdr:rowOff>306917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62B7F4D-D70E-4748-8C59-0E100CD23B71}"/>
            </a:ext>
          </a:extLst>
        </xdr:cNvPr>
        <xdr:cNvSpPr txBox="1"/>
      </xdr:nvSpPr>
      <xdr:spPr>
        <a:xfrm>
          <a:off x="8193613" y="1890184"/>
          <a:ext cx="2628000" cy="554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indicates a company already experienced in exporting.  </a:t>
          </a:r>
          <a:endParaRPr lang="en-GB" sz="1050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6</xdr:col>
      <xdr:colOff>6350</xdr:colOff>
      <xdr:row>10</xdr:row>
      <xdr:rowOff>269177</xdr:rowOff>
    </xdr:from>
    <xdr:to>
      <xdr:col>10</xdr:col>
      <xdr:colOff>293350</xdr:colOff>
      <xdr:row>11</xdr:row>
      <xdr:rowOff>121009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3F2CBBB-D912-490A-8D79-95A260C8BEEF}"/>
            </a:ext>
          </a:extLst>
        </xdr:cNvPr>
        <xdr:cNvSpPr/>
      </xdr:nvSpPr>
      <xdr:spPr>
        <a:xfrm>
          <a:off x="8166100" y="2407010"/>
          <a:ext cx="2700000" cy="253999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/>
            <a:t>A</a:t>
          </a:r>
          <a:r>
            <a:rPr lang="en-GB" sz="1200" b="1" baseline="0"/>
            <a:t> SCORE</a:t>
          </a:r>
          <a:r>
            <a:rPr lang="en-GB" sz="1200" b="1"/>
            <a:t> 75 - 101</a:t>
          </a:r>
        </a:p>
      </xdr:txBody>
    </xdr:sp>
    <xdr:clientData/>
  </xdr:twoCellAnchor>
  <xdr:twoCellAnchor>
    <xdr:from>
      <xdr:col>6</xdr:col>
      <xdr:colOff>48680</xdr:colOff>
      <xdr:row>11</xdr:row>
      <xdr:rowOff>127001</xdr:rowOff>
    </xdr:from>
    <xdr:to>
      <xdr:col>10</xdr:col>
      <xdr:colOff>263680</xdr:colOff>
      <xdr:row>13</xdr:row>
      <xdr:rowOff>27516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BDFED4C-E43E-4220-BDFC-158B8626B282}"/>
            </a:ext>
          </a:extLst>
        </xdr:cNvPr>
        <xdr:cNvSpPr txBox="1"/>
      </xdr:nvSpPr>
      <xdr:spPr>
        <a:xfrm>
          <a:off x="8208430" y="2667001"/>
          <a:ext cx="2628000" cy="302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100" b="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indicates export readiness.</a:t>
          </a:r>
          <a:endParaRPr lang="en-GB" sz="1100">
            <a:solidFill>
              <a:schemeClr val="bg1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10583</xdr:colOff>
      <xdr:row>13</xdr:row>
      <xdr:rowOff>54154</xdr:rowOff>
    </xdr:from>
    <xdr:to>
      <xdr:col>10</xdr:col>
      <xdr:colOff>297583</xdr:colOff>
      <xdr:row>14</xdr:row>
      <xdr:rowOff>107070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AE2184D-F8C0-4DDC-B830-7085704A2613}"/>
            </a:ext>
          </a:extLst>
        </xdr:cNvPr>
        <xdr:cNvSpPr/>
      </xdr:nvSpPr>
      <xdr:spPr>
        <a:xfrm>
          <a:off x="8170333" y="2996321"/>
          <a:ext cx="2700000" cy="253999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/>
            <a:t>A</a:t>
          </a:r>
          <a:r>
            <a:rPr lang="en-GB" sz="1200" b="1" baseline="0"/>
            <a:t> SCORE</a:t>
          </a:r>
          <a:r>
            <a:rPr lang="en-GB" sz="1200" b="1"/>
            <a:t> 51 - 75</a:t>
          </a:r>
        </a:p>
      </xdr:txBody>
    </xdr:sp>
    <xdr:clientData/>
  </xdr:twoCellAnchor>
  <xdr:twoCellAnchor>
    <xdr:from>
      <xdr:col>6</xdr:col>
      <xdr:colOff>31747</xdr:colOff>
      <xdr:row>14</xdr:row>
      <xdr:rowOff>110066</xdr:rowOff>
    </xdr:from>
    <xdr:to>
      <xdr:col>10</xdr:col>
      <xdr:colOff>232833</xdr:colOff>
      <xdr:row>17</xdr:row>
      <xdr:rowOff>42333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1B68803-62F3-4235-8D46-38069F2347A4}"/>
            </a:ext>
          </a:extLst>
        </xdr:cNvPr>
        <xdr:cNvSpPr txBox="1"/>
      </xdr:nvSpPr>
      <xdr:spPr>
        <a:xfrm>
          <a:off x="8191497" y="3253316"/>
          <a:ext cx="2614086" cy="535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200" b="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would indicate that a company is ready to consider exporting.</a:t>
          </a:r>
          <a:endParaRPr lang="en-GB" sz="1200">
            <a:solidFill>
              <a:schemeClr val="bg1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14815</xdr:colOff>
      <xdr:row>17</xdr:row>
      <xdr:rowOff>61381</xdr:rowOff>
    </xdr:from>
    <xdr:to>
      <xdr:col>10</xdr:col>
      <xdr:colOff>301815</xdr:colOff>
      <xdr:row>18</xdr:row>
      <xdr:rowOff>114297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0B4EE0E-6F67-4502-8378-A28C99FA949F}"/>
            </a:ext>
          </a:extLst>
        </xdr:cNvPr>
        <xdr:cNvSpPr/>
      </xdr:nvSpPr>
      <xdr:spPr>
        <a:xfrm>
          <a:off x="8174565" y="3807881"/>
          <a:ext cx="2700000" cy="253999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200" b="1"/>
            <a:t>A</a:t>
          </a:r>
          <a:r>
            <a:rPr lang="en-GB" sz="1200" b="1" baseline="0"/>
            <a:t> SCORE </a:t>
          </a:r>
          <a:r>
            <a:rPr lang="en-GB" sz="1200" b="1"/>
            <a:t>50 and</a:t>
          </a:r>
          <a:r>
            <a:rPr lang="en-GB" sz="1200" b="1" baseline="0"/>
            <a:t> LESS</a:t>
          </a:r>
          <a:endParaRPr lang="en-GB" sz="1200" b="1"/>
        </a:p>
      </xdr:txBody>
    </xdr:sp>
    <xdr:clientData/>
  </xdr:twoCellAnchor>
  <xdr:twoCellAnchor>
    <xdr:from>
      <xdr:col>6</xdr:col>
      <xdr:colOff>35981</xdr:colOff>
      <xdr:row>18</xdr:row>
      <xdr:rowOff>156632</xdr:rowOff>
    </xdr:from>
    <xdr:to>
      <xdr:col>10</xdr:col>
      <xdr:colOff>234949</xdr:colOff>
      <xdr:row>25</xdr:row>
      <xdr:rowOff>105833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D25037B-B183-43DE-904E-6375943580BE}"/>
            </a:ext>
          </a:extLst>
        </xdr:cNvPr>
        <xdr:cNvSpPr txBox="1"/>
      </xdr:nvSpPr>
      <xdr:spPr>
        <a:xfrm>
          <a:off x="8195731" y="4104215"/>
          <a:ext cx="2611968" cy="1547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ka-GE" sz="1200" b="0">
              <a:solidFill>
                <a:schemeClr val="bg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would indicate that a company may need to develop its business further in the domestic market before it will be able to cope with the additional difficulties and costs in involved in exporting. </a:t>
          </a:r>
          <a:endParaRPr lang="en-GB" sz="1200">
            <a:solidFill>
              <a:schemeClr val="bg1"/>
            </a:solidFill>
            <a:effectLst/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6347</xdr:colOff>
      <xdr:row>4</xdr:row>
      <xdr:rowOff>10584</xdr:rowOff>
    </xdr:from>
    <xdr:to>
      <xdr:col>10</xdr:col>
      <xdr:colOff>293347</xdr:colOff>
      <xdr:row>6</xdr:row>
      <xdr:rowOff>105834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1BCF011-0CB7-4DDC-A6FC-A29942D292F6}"/>
            </a:ext>
          </a:extLst>
        </xdr:cNvPr>
        <xdr:cNvSpPr/>
      </xdr:nvSpPr>
      <xdr:spPr>
        <a:xfrm>
          <a:off x="8166097" y="1005417"/>
          <a:ext cx="2700000" cy="412750"/>
        </a:xfrm>
        <a:prstGeom prst="rect">
          <a:avLst/>
        </a:prstGeom>
        <a:solidFill>
          <a:srgbClr val="FFBD59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2000" b="1"/>
            <a:t>SCORE</a:t>
          </a:r>
        </a:p>
      </xdr:txBody>
    </xdr:sp>
    <xdr:clientData/>
  </xdr:twoCellAnchor>
  <xdr:twoCellAnchor editAs="oneCell">
    <xdr:from>
      <xdr:col>0</xdr:col>
      <xdr:colOff>0</xdr:colOff>
      <xdr:row>0</xdr:row>
      <xdr:rowOff>105833</xdr:rowOff>
    </xdr:from>
    <xdr:to>
      <xdr:col>3</xdr:col>
      <xdr:colOff>687917</xdr:colOff>
      <xdr:row>0</xdr:row>
      <xdr:rowOff>465666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6FDD1B47-923F-48C6-9617-63763D04A8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059" b="27941"/>
        <a:stretch/>
      </xdr:blipFill>
      <xdr:spPr>
        <a:xfrm>
          <a:off x="0" y="105833"/>
          <a:ext cx="5408084" cy="359833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</xdr:colOff>
      <xdr:row>0</xdr:row>
      <xdr:rowOff>516467</xdr:rowOff>
    </xdr:from>
    <xdr:to>
      <xdr:col>0</xdr:col>
      <xdr:colOff>1109134</xdr:colOff>
      <xdr:row>0</xdr:row>
      <xdr:rowOff>1608668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B78811-4203-4D6C-BF39-07581CE5C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" y="516467"/>
          <a:ext cx="1092201" cy="1092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BCA0-7FC6-43A6-86D7-56DB4A73C1F4}">
  <sheetPr>
    <tabColor rgb="FF0070C0"/>
  </sheetPr>
  <dimension ref="A1:F90"/>
  <sheetViews>
    <sheetView tabSelected="1" zoomScale="90" zoomScaleNormal="90" workbookViewId="0">
      <selection activeCell="N17" sqref="N17"/>
    </sheetView>
  </sheetViews>
  <sheetFormatPr defaultColWidth="9" defaultRowHeight="13.8" x14ac:dyDescent="0.3"/>
  <cols>
    <col min="1" max="1" width="45.6640625" style="64" customWidth="1"/>
    <col min="2" max="2" width="13.77734375" style="64" customWidth="1"/>
    <col min="3" max="3" width="11.6640625" style="64" customWidth="1"/>
    <col min="4" max="4" width="33.33203125" style="64" customWidth="1"/>
    <col min="5" max="9" width="9" style="64"/>
    <col min="10" max="10" width="10.21875" style="64" customWidth="1"/>
    <col min="11" max="16384" width="9" style="64"/>
  </cols>
  <sheetData>
    <row r="1" spans="1:5" s="64" customFormat="1" ht="130.19999999999999" customHeight="1" x14ac:dyDescent="0.3">
      <c r="A1" s="63"/>
      <c r="B1" s="63"/>
      <c r="C1" s="63"/>
      <c r="D1" s="63"/>
      <c r="E1" s="63"/>
    </row>
    <row r="2" spans="1:5" s="64" customFormat="1" ht="21.75" customHeight="1" thickBot="1" x14ac:dyDescent="0.35">
      <c r="A2" s="65" t="s">
        <v>43</v>
      </c>
      <c r="B2" s="65"/>
      <c r="C2" s="65"/>
      <c r="D2" s="65"/>
      <c r="E2" s="66"/>
    </row>
    <row r="3" spans="1:5" s="64" customFormat="1" ht="44.25" customHeight="1" thickBot="1" x14ac:dyDescent="0.35">
      <c r="A3" s="67" t="s">
        <v>34</v>
      </c>
      <c r="B3" s="68"/>
      <c r="C3" s="69"/>
      <c r="D3" s="70" t="s">
        <v>37</v>
      </c>
      <c r="E3" s="71"/>
    </row>
    <row r="4" spans="1:5" s="64" customFormat="1" x14ac:dyDescent="0.3">
      <c r="A4" s="72" t="s">
        <v>5</v>
      </c>
      <c r="C4" s="73">
        <v>3</v>
      </c>
      <c r="D4" s="74"/>
      <c r="E4" s="75" t="b">
        <f>IF(D4=A4,3,IF(D4=A5,4,IF(D4=A6,5,IF(D4=A7,1))))</f>
        <v>0</v>
      </c>
    </row>
    <row r="5" spans="1:5" s="64" customFormat="1" x14ac:dyDescent="0.3">
      <c r="A5" s="72" t="s">
        <v>6</v>
      </c>
      <c r="C5" s="73">
        <v>4</v>
      </c>
      <c r="D5" s="74"/>
      <c r="E5" s="75"/>
    </row>
    <row r="6" spans="1:5" s="64" customFormat="1" x14ac:dyDescent="0.3">
      <c r="A6" s="72" t="s">
        <v>7</v>
      </c>
      <c r="C6" s="73">
        <v>5</v>
      </c>
      <c r="D6" s="74"/>
      <c r="E6" s="75"/>
    </row>
    <row r="7" spans="1:5" s="64" customFormat="1" ht="14.4" thickBot="1" x14ac:dyDescent="0.35">
      <c r="A7" s="72" t="s">
        <v>8</v>
      </c>
      <c r="C7" s="73">
        <v>1</v>
      </c>
      <c r="D7" s="74"/>
      <c r="E7" s="75"/>
    </row>
    <row r="8" spans="1:5" s="64" customFormat="1" ht="27.75" customHeight="1" thickBot="1" x14ac:dyDescent="0.35">
      <c r="A8" s="76" t="s">
        <v>35</v>
      </c>
      <c r="B8" s="68"/>
      <c r="C8" s="69"/>
      <c r="D8" s="70" t="s">
        <v>37</v>
      </c>
      <c r="E8" s="71"/>
    </row>
    <row r="9" spans="1:5" s="64" customFormat="1" x14ac:dyDescent="0.3">
      <c r="A9" s="72" t="s">
        <v>0</v>
      </c>
      <c r="C9" s="73">
        <v>5</v>
      </c>
      <c r="D9" s="74"/>
      <c r="E9" s="75" t="b">
        <f>IF(D9=A9,5,IF(D9=A10,1))</f>
        <v>0</v>
      </c>
    </row>
    <row r="10" spans="1:5" s="64" customFormat="1" ht="14.4" thickBot="1" x14ac:dyDescent="0.35">
      <c r="A10" s="72" t="s">
        <v>1</v>
      </c>
      <c r="C10" s="73">
        <v>1</v>
      </c>
      <c r="D10" s="74"/>
      <c r="E10" s="75"/>
    </row>
    <row r="11" spans="1:5" s="64" customFormat="1" ht="31.5" customHeight="1" thickBot="1" x14ac:dyDescent="0.35">
      <c r="A11" s="76" t="s">
        <v>117</v>
      </c>
      <c r="B11" s="68"/>
      <c r="C11" s="69"/>
      <c r="D11" s="77" t="s">
        <v>37</v>
      </c>
      <c r="E11" s="71"/>
    </row>
    <row r="12" spans="1:5" s="64" customFormat="1" ht="15.75" customHeight="1" x14ac:dyDescent="0.3">
      <c r="A12" s="78" t="s">
        <v>9</v>
      </c>
      <c r="B12" s="64" t="s">
        <v>0</v>
      </c>
      <c r="C12" s="73">
        <v>5</v>
      </c>
      <c r="D12" s="74"/>
      <c r="E12" s="75" t="b">
        <f>IF(D12=B12,5,IF(D12=B13,0))</f>
        <v>0</v>
      </c>
    </row>
    <row r="13" spans="1:5" s="64" customFormat="1" ht="15.75" customHeight="1" x14ac:dyDescent="0.3">
      <c r="A13" s="79"/>
      <c r="B13" s="80" t="s">
        <v>1</v>
      </c>
      <c r="C13" s="81">
        <v>0</v>
      </c>
      <c r="D13" s="82"/>
      <c r="E13" s="83"/>
    </row>
    <row r="14" spans="1:5" s="64" customFormat="1" ht="15.75" customHeight="1" x14ac:dyDescent="0.3">
      <c r="A14" s="78" t="s">
        <v>10</v>
      </c>
      <c r="B14" s="64" t="s">
        <v>0</v>
      </c>
      <c r="C14" s="73">
        <v>5</v>
      </c>
      <c r="D14" s="74"/>
      <c r="E14" s="75" t="b">
        <f t="shared" ref="E14" si="0">IF(D14=B14,5,IF(D14=B15,0))</f>
        <v>0</v>
      </c>
    </row>
    <row r="15" spans="1:5" s="64" customFormat="1" ht="15.75" customHeight="1" x14ac:dyDescent="0.3">
      <c r="A15" s="79"/>
      <c r="B15" s="80" t="s">
        <v>1</v>
      </c>
      <c r="C15" s="81">
        <v>0</v>
      </c>
      <c r="D15" s="82"/>
      <c r="E15" s="83"/>
    </row>
    <row r="16" spans="1:5" s="64" customFormat="1" ht="15.75" customHeight="1" x14ac:dyDescent="0.3">
      <c r="A16" s="78" t="s">
        <v>11</v>
      </c>
      <c r="B16" s="64" t="s">
        <v>0</v>
      </c>
      <c r="C16" s="73">
        <v>3</v>
      </c>
      <c r="D16" s="74"/>
      <c r="E16" s="75" t="b">
        <f>IF(D16=B16,3,IF(D16=B17,0))</f>
        <v>0</v>
      </c>
    </row>
    <row r="17" spans="1:6" s="64" customFormat="1" ht="15.75" customHeight="1" x14ac:dyDescent="0.3">
      <c r="A17" s="79"/>
      <c r="B17" s="80" t="s">
        <v>1</v>
      </c>
      <c r="C17" s="81">
        <v>0</v>
      </c>
      <c r="D17" s="82"/>
      <c r="E17" s="83"/>
    </row>
    <row r="18" spans="1:6" s="64" customFormat="1" ht="15.75" customHeight="1" x14ac:dyDescent="0.3">
      <c r="A18" s="78" t="s">
        <v>12</v>
      </c>
      <c r="B18" s="64" t="s">
        <v>0</v>
      </c>
      <c r="C18" s="73">
        <v>4</v>
      </c>
      <c r="D18" s="74"/>
      <c r="E18" s="75" t="b">
        <f>IF(D18=B18,4,IF(D18=B19,0))</f>
        <v>0</v>
      </c>
    </row>
    <row r="19" spans="1:6" s="64" customFormat="1" ht="15.75" customHeight="1" x14ac:dyDescent="0.3">
      <c r="A19" s="78"/>
      <c r="B19" s="64" t="s">
        <v>1</v>
      </c>
      <c r="C19" s="73">
        <v>0</v>
      </c>
      <c r="D19" s="74"/>
      <c r="E19" s="75"/>
    </row>
    <row r="20" spans="1:6" s="64" customFormat="1" ht="15.75" customHeight="1" x14ac:dyDescent="0.3">
      <c r="A20" s="84" t="s">
        <v>13</v>
      </c>
      <c r="B20" s="85" t="s">
        <v>0</v>
      </c>
      <c r="C20" s="86">
        <v>4</v>
      </c>
      <c r="D20" s="87"/>
      <c r="E20" s="88" t="b">
        <f>IF(D20=B20,4,IF(D20=B21,0))</f>
        <v>0</v>
      </c>
      <c r="F20" s="89"/>
    </row>
    <row r="21" spans="1:6" s="64" customFormat="1" ht="15.75" customHeight="1" x14ac:dyDescent="0.3">
      <c r="A21" s="90"/>
      <c r="B21" s="80" t="s">
        <v>1</v>
      </c>
      <c r="C21" s="81">
        <v>0</v>
      </c>
      <c r="D21" s="82"/>
      <c r="E21" s="91"/>
      <c r="F21" s="89"/>
    </row>
    <row r="22" spans="1:6" s="64" customFormat="1" ht="15.75" customHeight="1" x14ac:dyDescent="0.3">
      <c r="A22" s="78" t="s">
        <v>14</v>
      </c>
      <c r="B22" s="64" t="s">
        <v>0</v>
      </c>
      <c r="C22" s="73">
        <v>1</v>
      </c>
      <c r="D22" s="74"/>
      <c r="E22" s="75" t="b">
        <f>IF(D22=B22,1,IF(D22=B23,0))</f>
        <v>0</v>
      </c>
    </row>
    <row r="23" spans="1:6" s="64" customFormat="1" ht="15.75" customHeight="1" thickBot="1" x14ac:dyDescent="0.35">
      <c r="A23" s="78"/>
      <c r="B23" s="64" t="s">
        <v>1</v>
      </c>
      <c r="C23" s="73">
        <v>0</v>
      </c>
      <c r="D23" s="74"/>
      <c r="E23" s="75"/>
    </row>
    <row r="24" spans="1:6" s="64" customFormat="1" ht="23.25" customHeight="1" thickBot="1" x14ac:dyDescent="0.35">
      <c r="A24" s="92" t="s">
        <v>44</v>
      </c>
      <c r="B24" s="93"/>
      <c r="C24" s="93"/>
      <c r="D24" s="93"/>
      <c r="E24" s="94"/>
    </row>
    <row r="25" spans="1:6" s="64" customFormat="1" ht="23.25" customHeight="1" thickBot="1" x14ac:dyDescent="0.35">
      <c r="A25" s="95" t="s">
        <v>36</v>
      </c>
      <c r="B25" s="96"/>
      <c r="C25" s="97"/>
      <c r="D25" s="77" t="s">
        <v>37</v>
      </c>
      <c r="E25" s="71"/>
    </row>
    <row r="26" spans="1:6" s="64" customFormat="1" x14ac:dyDescent="0.3">
      <c r="A26" s="72" t="s">
        <v>15</v>
      </c>
      <c r="C26" s="73">
        <v>5</v>
      </c>
      <c r="D26" s="98"/>
      <c r="E26" s="75" t="b">
        <f>IF(D26=A26,5,IF(D26=A27,4,IF(D26=A28,1)))</f>
        <v>0</v>
      </c>
    </row>
    <row r="27" spans="1:6" s="64" customFormat="1" x14ac:dyDescent="0.3">
      <c r="A27" s="72" t="s">
        <v>47</v>
      </c>
      <c r="C27" s="73">
        <v>4</v>
      </c>
      <c r="D27" s="98"/>
      <c r="E27" s="75"/>
    </row>
    <row r="28" spans="1:6" s="64" customFormat="1" ht="14.4" thickBot="1" x14ac:dyDescent="0.35">
      <c r="A28" s="72" t="s">
        <v>16</v>
      </c>
      <c r="C28" s="73">
        <v>1</v>
      </c>
      <c r="D28" s="98"/>
      <c r="E28" s="75"/>
    </row>
    <row r="29" spans="1:6" s="64" customFormat="1" ht="27" customHeight="1" thickBot="1" x14ac:dyDescent="0.35">
      <c r="A29" s="99" t="s">
        <v>45</v>
      </c>
      <c r="B29" s="100"/>
      <c r="C29" s="100"/>
      <c r="D29" s="100"/>
      <c r="E29" s="101"/>
    </row>
    <row r="30" spans="1:6" s="64" customFormat="1" ht="29.25" customHeight="1" thickBot="1" x14ac:dyDescent="0.35">
      <c r="A30" s="102" t="s">
        <v>53</v>
      </c>
      <c r="B30" s="103"/>
      <c r="C30" s="103"/>
      <c r="D30" s="104" t="s">
        <v>37</v>
      </c>
      <c r="E30" s="105"/>
    </row>
    <row r="31" spans="1:6" s="64" customFormat="1" ht="15" customHeight="1" x14ac:dyDescent="0.3">
      <c r="A31" s="78" t="s">
        <v>51</v>
      </c>
      <c r="B31" s="64" t="s">
        <v>0</v>
      </c>
      <c r="C31" s="73">
        <v>1</v>
      </c>
      <c r="D31" s="106"/>
      <c r="E31" s="107" t="b">
        <f>IF(D31=B31,1,IF(D31=B32,0))</f>
        <v>0</v>
      </c>
      <c r="F31" s="108"/>
    </row>
    <row r="32" spans="1:6" s="64" customFormat="1" ht="15" customHeight="1" x14ac:dyDescent="0.3">
      <c r="A32" s="78"/>
      <c r="B32" s="64" t="s">
        <v>1</v>
      </c>
      <c r="C32" s="73">
        <v>0</v>
      </c>
      <c r="D32" s="106"/>
      <c r="E32" s="107"/>
      <c r="F32" s="108"/>
    </row>
    <row r="33" spans="1:6" s="64" customFormat="1" ht="15" customHeight="1" x14ac:dyDescent="0.3">
      <c r="A33" s="84" t="s">
        <v>52</v>
      </c>
      <c r="B33" s="85" t="s">
        <v>0</v>
      </c>
      <c r="C33" s="86">
        <v>2</v>
      </c>
      <c r="D33" s="109"/>
      <c r="E33" s="109" t="b">
        <f>IF(D33=B33,2,IF(D33=B34,0))</f>
        <v>0</v>
      </c>
      <c r="F33" s="89"/>
    </row>
    <row r="34" spans="1:6" s="64" customFormat="1" ht="15" customHeight="1" x14ac:dyDescent="0.3">
      <c r="A34" s="90"/>
      <c r="B34" s="80" t="s">
        <v>1</v>
      </c>
      <c r="C34" s="81">
        <v>0</v>
      </c>
      <c r="D34" s="110"/>
      <c r="E34" s="110"/>
      <c r="F34" s="89"/>
    </row>
    <row r="35" spans="1:6" s="64" customFormat="1" ht="15" customHeight="1" x14ac:dyDescent="0.3">
      <c r="A35" s="78" t="s">
        <v>17</v>
      </c>
      <c r="B35" s="64" t="s">
        <v>0</v>
      </c>
      <c r="C35" s="73">
        <v>3</v>
      </c>
      <c r="D35" s="106"/>
      <c r="E35" s="106" t="b">
        <f>IF(D35=B35,3,IF(D35=B36,0))</f>
        <v>0</v>
      </c>
      <c r="F35" s="89"/>
    </row>
    <row r="36" spans="1:6" s="64" customFormat="1" ht="15" customHeight="1" x14ac:dyDescent="0.3">
      <c r="A36" s="78"/>
      <c r="B36" s="64" t="s">
        <v>1</v>
      </c>
      <c r="C36" s="73">
        <v>0</v>
      </c>
      <c r="D36" s="106"/>
      <c r="E36" s="106"/>
      <c r="F36" s="89"/>
    </row>
    <row r="37" spans="1:6" s="64" customFormat="1" ht="15" customHeight="1" x14ac:dyDescent="0.3">
      <c r="A37" s="84" t="s">
        <v>18</v>
      </c>
      <c r="B37" s="85" t="s">
        <v>0</v>
      </c>
      <c r="C37" s="86">
        <v>4</v>
      </c>
      <c r="D37" s="109"/>
      <c r="E37" s="109" t="b">
        <f>IF(D37=B37,4,IF(D37=B38,0))</f>
        <v>0</v>
      </c>
      <c r="F37" s="89"/>
    </row>
    <row r="38" spans="1:6" s="64" customFormat="1" ht="15" customHeight="1" x14ac:dyDescent="0.3">
      <c r="A38" s="90"/>
      <c r="B38" s="80" t="s">
        <v>1</v>
      </c>
      <c r="C38" s="81">
        <v>0</v>
      </c>
      <c r="D38" s="110"/>
      <c r="E38" s="110"/>
      <c r="F38" s="89"/>
    </row>
    <row r="39" spans="1:6" s="64" customFormat="1" ht="15" customHeight="1" x14ac:dyDescent="0.3">
      <c r="A39" s="78" t="s">
        <v>19</v>
      </c>
      <c r="B39" s="64" t="s">
        <v>0</v>
      </c>
      <c r="C39" s="73">
        <v>5</v>
      </c>
      <c r="D39" s="106"/>
      <c r="E39" s="106" t="b">
        <f>IF(D39=B39,5,IF(D39=B40,0))</f>
        <v>0</v>
      </c>
      <c r="F39" s="89"/>
    </row>
    <row r="40" spans="1:6" s="64" customFormat="1" ht="15" customHeight="1" thickBot="1" x14ac:dyDescent="0.35">
      <c r="A40" s="78"/>
      <c r="B40" s="64" t="s">
        <v>1</v>
      </c>
      <c r="C40" s="73">
        <v>0</v>
      </c>
      <c r="D40" s="106"/>
      <c r="E40" s="107"/>
      <c r="F40" s="108"/>
    </row>
    <row r="41" spans="1:6" s="64" customFormat="1" ht="30.75" customHeight="1" thickBot="1" x14ac:dyDescent="0.35">
      <c r="A41" s="76" t="s">
        <v>102</v>
      </c>
      <c r="B41" s="68"/>
      <c r="C41" s="69"/>
      <c r="D41" s="77" t="s">
        <v>37</v>
      </c>
      <c r="E41" s="71"/>
    </row>
    <row r="42" spans="1:6" s="64" customFormat="1" x14ac:dyDescent="0.3">
      <c r="A42" s="78" t="s">
        <v>20</v>
      </c>
      <c r="B42" s="64" t="s">
        <v>0</v>
      </c>
      <c r="C42" s="73">
        <v>5</v>
      </c>
      <c r="D42" s="74"/>
      <c r="E42" s="75" t="b">
        <f>IF(D42=B42,5,IF(D42=B43,0))</f>
        <v>0</v>
      </c>
    </row>
    <row r="43" spans="1:6" s="64" customFormat="1" x14ac:dyDescent="0.3">
      <c r="A43" s="78"/>
      <c r="B43" s="64" t="s">
        <v>1</v>
      </c>
      <c r="C43" s="73">
        <v>0</v>
      </c>
      <c r="D43" s="74"/>
      <c r="E43" s="75"/>
    </row>
    <row r="44" spans="1:6" s="64" customFormat="1" x14ac:dyDescent="0.3">
      <c r="A44" s="84" t="s">
        <v>21</v>
      </c>
      <c r="B44" s="85" t="s">
        <v>0</v>
      </c>
      <c r="C44" s="86">
        <v>4</v>
      </c>
      <c r="D44" s="87"/>
      <c r="E44" s="111" t="b">
        <f>IF(D44=B44,4,IF(D44=B45,0))</f>
        <v>0</v>
      </c>
    </row>
    <row r="45" spans="1:6" s="64" customFormat="1" x14ac:dyDescent="0.3">
      <c r="A45" s="90"/>
      <c r="B45" s="80" t="s">
        <v>1</v>
      </c>
      <c r="C45" s="81">
        <v>0</v>
      </c>
      <c r="D45" s="82"/>
      <c r="E45" s="83"/>
    </row>
    <row r="46" spans="1:6" s="64" customFormat="1" x14ac:dyDescent="0.3">
      <c r="A46" s="78" t="s">
        <v>22</v>
      </c>
      <c r="B46" s="64" t="s">
        <v>0</v>
      </c>
      <c r="C46" s="73">
        <v>0</v>
      </c>
      <c r="D46" s="74"/>
      <c r="E46" s="75" t="b">
        <f>IF(D46=B46,0,IF(D46=B47,1))</f>
        <v>0</v>
      </c>
    </row>
    <row r="47" spans="1:6" s="64" customFormat="1" ht="14.4" thickBot="1" x14ac:dyDescent="0.35">
      <c r="A47" s="78"/>
      <c r="B47" s="64" t="s">
        <v>1</v>
      </c>
      <c r="C47" s="73">
        <v>1</v>
      </c>
      <c r="D47" s="74"/>
      <c r="E47" s="75"/>
    </row>
    <row r="48" spans="1:6" s="64" customFormat="1" ht="42" customHeight="1" thickBot="1" x14ac:dyDescent="0.35">
      <c r="A48" s="76" t="s">
        <v>49</v>
      </c>
      <c r="B48" s="68"/>
      <c r="C48" s="69"/>
      <c r="D48" s="77" t="s">
        <v>37</v>
      </c>
      <c r="E48" s="71"/>
    </row>
    <row r="49" spans="1:6" s="64" customFormat="1" x14ac:dyDescent="0.3">
      <c r="A49" s="72" t="s">
        <v>0</v>
      </c>
      <c r="C49" s="73">
        <v>5</v>
      </c>
      <c r="D49" s="74"/>
      <c r="E49" s="75" t="b">
        <f>IF(D49=A49,5,IF(D49=A50,1))</f>
        <v>0</v>
      </c>
    </row>
    <row r="50" spans="1:6" s="64" customFormat="1" ht="14.4" thickBot="1" x14ac:dyDescent="0.35">
      <c r="A50" s="72" t="s">
        <v>1</v>
      </c>
      <c r="C50" s="73">
        <v>1</v>
      </c>
      <c r="D50" s="74"/>
      <c r="E50" s="75"/>
    </row>
    <row r="51" spans="1:6" s="64" customFormat="1" ht="30.75" customHeight="1" thickBot="1" x14ac:dyDescent="0.35">
      <c r="A51" s="76" t="s">
        <v>118</v>
      </c>
      <c r="B51" s="68"/>
      <c r="C51" s="69"/>
      <c r="D51" s="77" t="s">
        <v>37</v>
      </c>
      <c r="E51" s="71"/>
    </row>
    <row r="52" spans="1:6" s="64" customFormat="1" ht="15.75" customHeight="1" x14ac:dyDescent="0.3">
      <c r="A52" s="112" t="s">
        <v>28</v>
      </c>
      <c r="B52" s="64" t="s">
        <v>0</v>
      </c>
      <c r="C52" s="73">
        <v>5</v>
      </c>
      <c r="D52" s="74"/>
      <c r="E52" s="75" t="b">
        <f>IF(D52=B52,5,IF(D52=B53,0))</f>
        <v>0</v>
      </c>
    </row>
    <row r="53" spans="1:6" s="64" customFormat="1" ht="15.75" customHeight="1" x14ac:dyDescent="0.3">
      <c r="A53" s="112"/>
      <c r="B53" s="64" t="s">
        <v>1</v>
      </c>
      <c r="C53" s="73">
        <v>0</v>
      </c>
      <c r="D53" s="74"/>
      <c r="E53" s="75"/>
    </row>
    <row r="54" spans="1:6" s="64" customFormat="1" ht="15.75" customHeight="1" x14ac:dyDescent="0.3">
      <c r="A54" s="84" t="s">
        <v>50</v>
      </c>
      <c r="B54" s="85" t="s">
        <v>0</v>
      </c>
      <c r="C54" s="86">
        <v>5</v>
      </c>
      <c r="D54" s="87"/>
      <c r="E54" s="111" t="b">
        <f>IF(D54=B54,5,IF(D54=B55,0))</f>
        <v>0</v>
      </c>
    </row>
    <row r="55" spans="1:6" s="64" customFormat="1" ht="15.75" customHeight="1" x14ac:dyDescent="0.3">
      <c r="A55" s="90"/>
      <c r="B55" s="80" t="s">
        <v>1</v>
      </c>
      <c r="C55" s="81">
        <v>0</v>
      </c>
      <c r="D55" s="82"/>
      <c r="E55" s="83"/>
    </row>
    <row r="56" spans="1:6" s="64" customFormat="1" ht="15.75" customHeight="1" x14ac:dyDescent="0.3">
      <c r="A56" s="78" t="s">
        <v>29</v>
      </c>
      <c r="B56" s="64" t="s">
        <v>0</v>
      </c>
      <c r="C56" s="73">
        <v>5</v>
      </c>
      <c r="D56" s="74"/>
      <c r="E56" s="75" t="b">
        <f>IF(D56=B56,5,IF(D56=B57,0))</f>
        <v>0</v>
      </c>
    </row>
    <row r="57" spans="1:6" s="64" customFormat="1" ht="15.75" customHeight="1" x14ac:dyDescent="0.3">
      <c r="A57" s="78"/>
      <c r="B57" s="64" t="s">
        <v>1</v>
      </c>
      <c r="C57" s="73">
        <v>0</v>
      </c>
      <c r="D57" s="74"/>
      <c r="E57" s="75"/>
    </row>
    <row r="58" spans="1:6" s="64" customFormat="1" ht="15.75" customHeight="1" x14ac:dyDescent="0.3">
      <c r="A58" s="84" t="s">
        <v>30</v>
      </c>
      <c r="B58" s="85" t="s">
        <v>0</v>
      </c>
      <c r="C58" s="86">
        <v>5</v>
      </c>
      <c r="D58" s="87"/>
      <c r="E58" s="88" t="b">
        <f>IF(D58=B58,5,IF(D58=B59,0))</f>
        <v>0</v>
      </c>
      <c r="F58" s="89"/>
    </row>
    <row r="59" spans="1:6" s="64" customFormat="1" ht="15.75" customHeight="1" x14ac:dyDescent="0.3">
      <c r="A59" s="90"/>
      <c r="B59" s="80" t="s">
        <v>1</v>
      </c>
      <c r="C59" s="81">
        <v>0</v>
      </c>
      <c r="D59" s="82"/>
      <c r="E59" s="91"/>
      <c r="F59" s="89"/>
    </row>
    <row r="60" spans="1:6" s="64" customFormat="1" ht="15.75" customHeight="1" x14ac:dyDescent="0.3">
      <c r="A60" s="78" t="s">
        <v>48</v>
      </c>
      <c r="B60" s="64" t="s">
        <v>0</v>
      </c>
      <c r="C60" s="73">
        <v>5</v>
      </c>
      <c r="D60" s="74"/>
      <c r="E60" s="113" t="b">
        <f>IF(D60=B60,5,IF(D60=B61,0))</f>
        <v>0</v>
      </c>
      <c r="F60" s="89"/>
    </row>
    <row r="61" spans="1:6" s="64" customFormat="1" ht="15.75" customHeight="1" x14ac:dyDescent="0.3">
      <c r="A61" s="78"/>
      <c r="B61" s="64" t="s">
        <v>1</v>
      </c>
      <c r="C61" s="73">
        <v>0</v>
      </c>
      <c r="D61" s="74"/>
      <c r="E61" s="75"/>
    </row>
    <row r="62" spans="1:6" s="64" customFormat="1" ht="15.75" customHeight="1" x14ac:dyDescent="0.3">
      <c r="A62" s="84" t="s">
        <v>31</v>
      </c>
      <c r="B62" s="85" t="s">
        <v>0</v>
      </c>
      <c r="C62" s="86">
        <v>4</v>
      </c>
      <c r="D62" s="87"/>
      <c r="E62" s="111" t="b">
        <f>IF(D62=B62,4,IF(D62=B63,0))</f>
        <v>0</v>
      </c>
    </row>
    <row r="63" spans="1:6" s="64" customFormat="1" ht="15.75" customHeight="1" x14ac:dyDescent="0.3">
      <c r="A63" s="90"/>
      <c r="B63" s="80" t="s">
        <v>1</v>
      </c>
      <c r="C63" s="81">
        <v>0</v>
      </c>
      <c r="D63" s="82"/>
      <c r="E63" s="83"/>
    </row>
    <row r="64" spans="1:6" s="64" customFormat="1" ht="15.75" customHeight="1" x14ac:dyDescent="0.3">
      <c r="A64" s="78" t="s">
        <v>54</v>
      </c>
      <c r="B64" s="64" t="s">
        <v>0</v>
      </c>
      <c r="C64" s="73">
        <v>1</v>
      </c>
      <c r="D64" s="74"/>
      <c r="E64" s="75" t="b">
        <f>IF(D64=B64,1,IF(D64=B65,0))</f>
        <v>0</v>
      </c>
    </row>
    <row r="65" spans="1:6" s="64" customFormat="1" ht="15.75" customHeight="1" thickBot="1" x14ac:dyDescent="0.35">
      <c r="A65" s="78"/>
      <c r="B65" s="64" t="s">
        <v>1</v>
      </c>
      <c r="C65" s="73">
        <v>0</v>
      </c>
      <c r="D65" s="74"/>
      <c r="E65" s="75"/>
    </row>
    <row r="66" spans="1:6" s="64" customFormat="1" ht="30.75" customHeight="1" thickBot="1" x14ac:dyDescent="0.35">
      <c r="A66" s="76" t="s">
        <v>39</v>
      </c>
      <c r="B66" s="68"/>
      <c r="C66" s="69"/>
      <c r="D66" s="77" t="s">
        <v>37</v>
      </c>
      <c r="E66" s="71"/>
    </row>
    <row r="67" spans="1:6" s="64" customFormat="1" x14ac:dyDescent="0.3">
      <c r="A67" s="72" t="s">
        <v>0</v>
      </c>
      <c r="C67" s="73">
        <v>5</v>
      </c>
      <c r="D67" s="74"/>
      <c r="E67" s="75" t="b">
        <f>IF(D67=A67,5,IF(D67=A68,1))</f>
        <v>0</v>
      </c>
    </row>
    <row r="68" spans="1:6" s="64" customFormat="1" ht="14.4" thickBot="1" x14ac:dyDescent="0.35">
      <c r="A68" s="72" t="s">
        <v>1</v>
      </c>
      <c r="C68" s="73">
        <v>1</v>
      </c>
      <c r="D68" s="74"/>
      <c r="E68" s="75"/>
    </row>
    <row r="69" spans="1:6" s="64" customFormat="1" ht="29.25" customHeight="1" thickBot="1" x14ac:dyDescent="0.35">
      <c r="A69" s="76" t="s">
        <v>40</v>
      </c>
      <c r="B69" s="68"/>
      <c r="C69" s="69"/>
      <c r="D69" s="77" t="s">
        <v>37</v>
      </c>
      <c r="E69" s="71"/>
    </row>
    <row r="70" spans="1:6" s="64" customFormat="1" x14ac:dyDescent="0.3">
      <c r="A70" s="72" t="s">
        <v>32</v>
      </c>
      <c r="C70" s="73">
        <v>1</v>
      </c>
      <c r="D70" s="74"/>
      <c r="E70" s="75" t="b">
        <f>IF(D70=A70,1,IF(D70=A71,2,IF(D70=A72,5)))</f>
        <v>0</v>
      </c>
    </row>
    <row r="71" spans="1:6" s="64" customFormat="1" x14ac:dyDescent="0.3">
      <c r="A71" s="72" t="s">
        <v>4</v>
      </c>
      <c r="C71" s="73">
        <v>2</v>
      </c>
      <c r="D71" s="74"/>
      <c r="E71" s="75"/>
    </row>
    <row r="72" spans="1:6" s="64" customFormat="1" ht="14.4" thickBot="1" x14ac:dyDescent="0.35">
      <c r="A72" s="114" t="s">
        <v>33</v>
      </c>
      <c r="B72" s="115"/>
      <c r="C72" s="116">
        <v>5</v>
      </c>
      <c r="D72" s="117"/>
      <c r="E72" s="118"/>
    </row>
    <row r="73" spans="1:6" s="64" customFormat="1" ht="24.75" customHeight="1" thickBot="1" x14ac:dyDescent="0.35">
      <c r="A73" s="119" t="s">
        <v>46</v>
      </c>
      <c r="B73" s="120"/>
      <c r="C73" s="120"/>
      <c r="D73" s="120"/>
      <c r="E73" s="120"/>
      <c r="F73" s="89"/>
    </row>
    <row r="74" spans="1:6" s="64" customFormat="1" ht="26.25" customHeight="1" thickBot="1" x14ac:dyDescent="0.35">
      <c r="A74" s="76" t="s">
        <v>41</v>
      </c>
      <c r="B74" s="68"/>
      <c r="C74" s="69"/>
      <c r="D74" s="77" t="s">
        <v>37</v>
      </c>
      <c r="E74" s="71"/>
    </row>
    <row r="75" spans="1:6" s="64" customFormat="1" x14ac:dyDescent="0.3">
      <c r="A75" s="72" t="s">
        <v>0</v>
      </c>
      <c r="C75" s="73">
        <v>5</v>
      </c>
      <c r="D75" s="74"/>
      <c r="E75" s="75" t="b">
        <f>IF(D75=A75,5,IF(D75=A76,1))</f>
        <v>0</v>
      </c>
    </row>
    <row r="76" spans="1:6" s="64" customFormat="1" ht="14.4" thickBot="1" x14ac:dyDescent="0.35">
      <c r="A76" s="72" t="s">
        <v>1</v>
      </c>
      <c r="C76" s="73">
        <v>1</v>
      </c>
      <c r="D76" s="74"/>
      <c r="E76" s="75"/>
    </row>
    <row r="77" spans="1:6" s="64" customFormat="1" ht="45" customHeight="1" thickBot="1" x14ac:dyDescent="0.35">
      <c r="A77" s="76" t="s">
        <v>42</v>
      </c>
      <c r="B77" s="68"/>
      <c r="C77" s="69"/>
      <c r="D77" s="77" t="s">
        <v>37</v>
      </c>
      <c r="E77" s="71"/>
    </row>
    <row r="78" spans="1:6" s="64" customFormat="1" x14ac:dyDescent="0.3">
      <c r="A78" s="72" t="s">
        <v>23</v>
      </c>
      <c r="C78" s="73">
        <v>3</v>
      </c>
      <c r="D78" s="74"/>
      <c r="E78" s="75" t="b">
        <f>IF(D78=A78,3,IF(D78=A79,4,IF(D78=A80,5,IF(D78=A81,2,IF(D78=A82,1)))))</f>
        <v>0</v>
      </c>
    </row>
    <row r="79" spans="1:6" s="64" customFormat="1" x14ac:dyDescent="0.3">
      <c r="A79" s="72" t="s">
        <v>24</v>
      </c>
      <c r="C79" s="73">
        <v>4</v>
      </c>
      <c r="D79" s="74"/>
      <c r="E79" s="75"/>
    </row>
    <row r="80" spans="1:6" s="64" customFormat="1" x14ac:dyDescent="0.3">
      <c r="A80" s="72" t="s">
        <v>25</v>
      </c>
      <c r="C80" s="73">
        <v>5</v>
      </c>
      <c r="D80" s="74"/>
      <c r="E80" s="75"/>
    </row>
    <row r="81" spans="1:5" s="64" customFormat="1" x14ac:dyDescent="0.3">
      <c r="A81" s="72" t="s">
        <v>26</v>
      </c>
      <c r="C81" s="73">
        <v>2</v>
      </c>
      <c r="D81" s="74"/>
      <c r="E81" s="75"/>
    </row>
    <row r="82" spans="1:5" s="64" customFormat="1" ht="14.4" thickBot="1" x14ac:dyDescent="0.35">
      <c r="A82" s="72" t="s">
        <v>27</v>
      </c>
      <c r="C82" s="73">
        <v>1</v>
      </c>
      <c r="D82" s="74"/>
      <c r="E82" s="75"/>
    </row>
    <row r="83" spans="1:5" s="64" customFormat="1" ht="32.25" customHeight="1" thickBot="1" x14ac:dyDescent="0.35">
      <c r="A83" s="76" t="s">
        <v>119</v>
      </c>
      <c r="B83" s="68"/>
      <c r="C83" s="69"/>
      <c r="D83" s="77" t="s">
        <v>37</v>
      </c>
      <c r="E83" s="71"/>
    </row>
    <row r="84" spans="1:5" s="64" customFormat="1" x14ac:dyDescent="0.3">
      <c r="A84" s="78" t="s">
        <v>2</v>
      </c>
      <c r="B84" s="64" t="s">
        <v>0</v>
      </c>
      <c r="C84" s="73">
        <v>5</v>
      </c>
      <c r="D84" s="74"/>
      <c r="E84" s="75" t="b">
        <f>IF(D84=B84,5,IF(D84=B85,1))</f>
        <v>0</v>
      </c>
    </row>
    <row r="85" spans="1:5" s="64" customFormat="1" x14ac:dyDescent="0.3">
      <c r="A85" s="78"/>
      <c r="B85" s="80" t="s">
        <v>1</v>
      </c>
      <c r="C85" s="73">
        <v>1</v>
      </c>
      <c r="D85" s="74"/>
      <c r="E85" s="75"/>
    </row>
    <row r="86" spans="1:5" s="64" customFormat="1" x14ac:dyDescent="0.3">
      <c r="A86" s="84" t="s">
        <v>3</v>
      </c>
      <c r="B86" s="85" t="s">
        <v>0</v>
      </c>
      <c r="C86" s="86">
        <v>5</v>
      </c>
      <c r="D86" s="87"/>
      <c r="E86" s="111" t="b">
        <f t="shared" ref="E86:E88" si="1">IF(D86=B86,5,IF(D86=B87,1))</f>
        <v>0</v>
      </c>
    </row>
    <row r="87" spans="1:5" s="64" customFormat="1" x14ac:dyDescent="0.3">
      <c r="A87" s="90"/>
      <c r="B87" s="80" t="s">
        <v>1</v>
      </c>
      <c r="C87" s="81">
        <v>1</v>
      </c>
      <c r="D87" s="82"/>
      <c r="E87" s="83"/>
    </row>
    <row r="88" spans="1:5" s="64" customFormat="1" x14ac:dyDescent="0.3">
      <c r="A88" s="78" t="s">
        <v>103</v>
      </c>
      <c r="B88" s="64" t="s">
        <v>0</v>
      </c>
      <c r="C88" s="73">
        <v>5</v>
      </c>
      <c r="D88" s="74"/>
      <c r="E88" s="75" t="b">
        <f t="shared" si="1"/>
        <v>0</v>
      </c>
    </row>
    <row r="89" spans="1:5" s="64" customFormat="1" ht="14.4" thickBot="1" x14ac:dyDescent="0.35">
      <c r="A89" s="121"/>
      <c r="B89" s="115" t="s">
        <v>1</v>
      </c>
      <c r="C89" s="116">
        <v>1</v>
      </c>
      <c r="D89" s="74"/>
      <c r="E89" s="75"/>
    </row>
    <row r="90" spans="1:5" s="64" customFormat="1" ht="24" thickBot="1" x14ac:dyDescent="0.5">
      <c r="C90" s="122"/>
      <c r="D90" s="123" t="s">
        <v>38</v>
      </c>
      <c r="E90" s="124">
        <f>SUM(E4:E89)</f>
        <v>0</v>
      </c>
    </row>
  </sheetData>
  <mergeCells count="106">
    <mergeCell ref="A2:E2"/>
    <mergeCell ref="A3:C3"/>
    <mergeCell ref="D4:D7"/>
    <mergeCell ref="E4:E7"/>
    <mergeCell ref="A8:C8"/>
    <mergeCell ref="D9:D10"/>
    <mergeCell ref="E9:E10"/>
    <mergeCell ref="A16:A17"/>
    <mergeCell ref="D16:D17"/>
    <mergeCell ref="E16:E17"/>
    <mergeCell ref="A18:A19"/>
    <mergeCell ref="D18:D19"/>
    <mergeCell ref="E18:E19"/>
    <mergeCell ref="A11:C11"/>
    <mergeCell ref="A12:A13"/>
    <mergeCell ref="D12:D13"/>
    <mergeCell ref="E12:E13"/>
    <mergeCell ref="A14:A15"/>
    <mergeCell ref="D14:D15"/>
    <mergeCell ref="E14:E15"/>
    <mergeCell ref="A24:E24"/>
    <mergeCell ref="A25:C25"/>
    <mergeCell ref="D26:D28"/>
    <mergeCell ref="E26:E28"/>
    <mergeCell ref="A29:E29"/>
    <mergeCell ref="A30:C30"/>
    <mergeCell ref="A20:A21"/>
    <mergeCell ref="D20:D21"/>
    <mergeCell ref="E20:E21"/>
    <mergeCell ref="A22:A23"/>
    <mergeCell ref="D22:D23"/>
    <mergeCell ref="E22:E23"/>
    <mergeCell ref="A35:A36"/>
    <mergeCell ref="D35:D36"/>
    <mergeCell ref="E35:E36"/>
    <mergeCell ref="A37:A38"/>
    <mergeCell ref="D37:D38"/>
    <mergeCell ref="E37:E38"/>
    <mergeCell ref="A31:A32"/>
    <mergeCell ref="D31:D32"/>
    <mergeCell ref="E31:E32"/>
    <mergeCell ref="A33:A34"/>
    <mergeCell ref="D33:D34"/>
    <mergeCell ref="E33:E34"/>
    <mergeCell ref="A44:A45"/>
    <mergeCell ref="D44:D45"/>
    <mergeCell ref="E44:E45"/>
    <mergeCell ref="A46:A47"/>
    <mergeCell ref="D46:D47"/>
    <mergeCell ref="E46:E47"/>
    <mergeCell ref="A39:A40"/>
    <mergeCell ref="D39:D40"/>
    <mergeCell ref="E39:E40"/>
    <mergeCell ref="A41:C41"/>
    <mergeCell ref="A42:A43"/>
    <mergeCell ref="D42:D43"/>
    <mergeCell ref="E42:E43"/>
    <mergeCell ref="A54:A55"/>
    <mergeCell ref="D54:D55"/>
    <mergeCell ref="E54:E55"/>
    <mergeCell ref="A56:A57"/>
    <mergeCell ref="D56:D57"/>
    <mergeCell ref="E56:E57"/>
    <mergeCell ref="A48:C48"/>
    <mergeCell ref="D49:D50"/>
    <mergeCell ref="E49:E50"/>
    <mergeCell ref="A51:C51"/>
    <mergeCell ref="A52:A53"/>
    <mergeCell ref="D52:D53"/>
    <mergeCell ref="E52:E53"/>
    <mergeCell ref="A62:A63"/>
    <mergeCell ref="D62:D63"/>
    <mergeCell ref="E62:E63"/>
    <mergeCell ref="A64:A65"/>
    <mergeCell ref="D64:D65"/>
    <mergeCell ref="E64:E65"/>
    <mergeCell ref="A58:A59"/>
    <mergeCell ref="D58:D59"/>
    <mergeCell ref="E58:E59"/>
    <mergeCell ref="A60:A61"/>
    <mergeCell ref="D60:D61"/>
    <mergeCell ref="E60:E61"/>
    <mergeCell ref="A1:E1"/>
    <mergeCell ref="A88:A89"/>
    <mergeCell ref="D88:D89"/>
    <mergeCell ref="E88:E89"/>
    <mergeCell ref="A83:C83"/>
    <mergeCell ref="A84:A85"/>
    <mergeCell ref="D84:D85"/>
    <mergeCell ref="E84:E85"/>
    <mergeCell ref="A86:A87"/>
    <mergeCell ref="D86:D87"/>
    <mergeCell ref="E86:E87"/>
    <mergeCell ref="A73:E73"/>
    <mergeCell ref="A74:C74"/>
    <mergeCell ref="D75:D76"/>
    <mergeCell ref="E75:E76"/>
    <mergeCell ref="A77:C77"/>
    <mergeCell ref="D78:D82"/>
    <mergeCell ref="E78:E82"/>
    <mergeCell ref="A66:C66"/>
    <mergeCell ref="D67:D68"/>
    <mergeCell ref="E67:E68"/>
    <mergeCell ref="A69:C69"/>
    <mergeCell ref="D70:D72"/>
    <mergeCell ref="E70:E72"/>
  </mergeCells>
  <dataValidations count="13">
    <dataValidation type="list" allowBlank="1" showInputMessage="1" showErrorMessage="1" sqref="D39 D37 D35 D31 D33" xr:uid="{9D45693A-31F1-42B7-A1BF-7DC1344CBF32}">
      <formula1>$B$31:$B$32</formula1>
    </dataValidation>
    <dataValidation type="list" allowBlank="1" showInputMessage="1" showErrorMessage="1" sqref="D64 D62 D60 D58 D56 D52 D54" xr:uid="{4DCEC936-9639-428E-B111-31DCAA0D7CDC}">
      <formula1>$B$52:$B$53</formula1>
    </dataValidation>
    <dataValidation type="list" allowBlank="1" showInputMessage="1" showErrorMessage="1" sqref="D12 D14 D16 D18 D20 D22" xr:uid="{A1A09E06-FCAD-4069-A487-1E602D724063}">
      <formula1>$B$12:$B$13</formula1>
    </dataValidation>
    <dataValidation type="list" allowBlank="1" showInputMessage="1" showErrorMessage="1" sqref="D70" xr:uid="{2CFF7762-CE9C-48F5-BE9E-968488025FE7}">
      <formula1>$A$70:$A$72</formula1>
    </dataValidation>
    <dataValidation type="list" allowBlank="1" showInputMessage="1" showErrorMessage="1" sqref="D67" xr:uid="{0C0C81AE-5737-47B7-8725-6690DB13AA39}">
      <formula1>$A$67:$A$68</formula1>
    </dataValidation>
    <dataValidation type="list" allowBlank="1" showInputMessage="1" showErrorMessage="1" sqref="D84 D88 D86" xr:uid="{D111AA15-D34D-41EF-8058-BC1C1B0103DE}">
      <formula1>$B$84:$B$85</formula1>
    </dataValidation>
    <dataValidation type="list" allowBlank="1" showInputMessage="1" showErrorMessage="1" sqref="D78" xr:uid="{A022AEB9-FE79-4A23-AB61-41681CAEFE81}">
      <formula1>$A$78:$A$82</formula1>
    </dataValidation>
    <dataValidation type="list" allowBlank="1" showInputMessage="1" showErrorMessage="1" sqref="D75" xr:uid="{A1570C93-7945-4341-BE84-2B4968AA4E2C}">
      <formula1>$A$75:$A$76</formula1>
    </dataValidation>
    <dataValidation type="list" allowBlank="1" showInputMessage="1" showErrorMessage="1" sqref="D49" xr:uid="{BA22F399-4FE0-4772-934A-E493F072F5C5}">
      <formula1>$A$49:$A$50</formula1>
    </dataValidation>
    <dataValidation type="list" allowBlank="1" showInputMessage="1" showErrorMessage="1" sqref="D42 D46 D44" xr:uid="{C32CCEEE-EDBE-4138-BEB4-8443FE69FA53}">
      <formula1>$B$42:$B$43</formula1>
    </dataValidation>
    <dataValidation type="list" allowBlank="1" showInputMessage="1" showErrorMessage="1" sqref="D26" xr:uid="{F4A0C812-D825-49EA-937E-CF95DB9337F7}">
      <formula1>$A$26:$A$28</formula1>
    </dataValidation>
    <dataValidation type="list" allowBlank="1" showInputMessage="1" showErrorMessage="1" sqref="D9" xr:uid="{1687B4D7-0961-460C-9D77-88A92DC38579}">
      <formula1>$A$9:$A$10</formula1>
    </dataValidation>
    <dataValidation type="list" allowBlank="1" showInputMessage="1" showErrorMessage="1" sqref="D4" xr:uid="{9CE1924C-929B-47BE-9D62-582C95E2ABCF}">
      <formula1>$A$4:$A$7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F768-5AAB-47DB-9BED-19CDCB0B81D3}">
  <sheetPr>
    <tabColor theme="7" tint="-0.249977111117893"/>
  </sheetPr>
  <dimension ref="A1:F90"/>
  <sheetViews>
    <sheetView zoomScale="90" zoomScaleNormal="90" workbookViewId="0">
      <selection activeCell="J45" sqref="J45"/>
    </sheetView>
  </sheetViews>
  <sheetFormatPr defaultColWidth="9" defaultRowHeight="13.8" x14ac:dyDescent="0.3"/>
  <cols>
    <col min="1" max="1" width="45.6640625" style="2" customWidth="1"/>
    <col min="2" max="2" width="13.77734375" style="2" customWidth="1"/>
    <col min="3" max="3" width="11.6640625" style="2" customWidth="1"/>
    <col min="4" max="4" width="33.33203125" style="2" customWidth="1"/>
    <col min="5" max="16384" width="9" style="2"/>
  </cols>
  <sheetData>
    <row r="1" spans="1:6" s="2" customFormat="1" ht="128.4" customHeight="1" thickBot="1" x14ac:dyDescent="0.35">
      <c r="A1" s="1"/>
      <c r="B1" s="1"/>
      <c r="C1" s="1"/>
      <c r="D1" s="1"/>
      <c r="E1" s="1"/>
    </row>
    <row r="2" spans="1:6" s="2" customFormat="1" ht="21.75" customHeight="1" thickBot="1" x14ac:dyDescent="0.35">
      <c r="A2" s="3" t="s">
        <v>55</v>
      </c>
      <c r="B2" s="3"/>
      <c r="C2" s="3"/>
      <c r="D2" s="3"/>
      <c r="E2" s="4"/>
    </row>
    <row r="3" spans="1:6" s="2" customFormat="1" ht="44.25" customHeight="1" thickBot="1" x14ac:dyDescent="0.35">
      <c r="A3" s="5" t="s">
        <v>105</v>
      </c>
      <c r="B3" s="6"/>
      <c r="C3" s="7"/>
      <c r="D3" s="8" t="s">
        <v>56</v>
      </c>
      <c r="E3" s="9"/>
    </row>
    <row r="4" spans="1:6" s="2" customFormat="1" x14ac:dyDescent="0.3">
      <c r="A4" s="10" t="s">
        <v>63</v>
      </c>
      <c r="C4" s="11">
        <v>3</v>
      </c>
      <c r="D4" s="12"/>
      <c r="E4" s="13" t="b">
        <f>IF(D4=A4,3,IF(D4=A5,4,IF(D4=A6,5,IF(D4=A7,1))))</f>
        <v>0</v>
      </c>
    </row>
    <row r="5" spans="1:6" s="2" customFormat="1" x14ac:dyDescent="0.3">
      <c r="A5" s="10" t="s">
        <v>64</v>
      </c>
      <c r="C5" s="14">
        <v>4</v>
      </c>
      <c r="D5" s="12"/>
      <c r="E5" s="15"/>
    </row>
    <row r="6" spans="1:6" s="2" customFormat="1" x14ac:dyDescent="0.3">
      <c r="A6" s="10" t="s">
        <v>65</v>
      </c>
      <c r="C6" s="14">
        <v>5</v>
      </c>
      <c r="D6" s="12"/>
      <c r="E6" s="15"/>
    </row>
    <row r="7" spans="1:6" s="2" customFormat="1" ht="14.4" thickBot="1" x14ac:dyDescent="0.35">
      <c r="A7" s="10" t="s">
        <v>66</v>
      </c>
      <c r="C7" s="14">
        <v>1</v>
      </c>
      <c r="D7" s="12"/>
      <c r="E7" s="15"/>
    </row>
    <row r="8" spans="1:6" s="2" customFormat="1" ht="27.75" customHeight="1" thickBot="1" x14ac:dyDescent="0.35">
      <c r="A8" s="5" t="s">
        <v>104</v>
      </c>
      <c r="B8" s="6"/>
      <c r="C8" s="7"/>
      <c r="D8" s="8" t="s">
        <v>56</v>
      </c>
      <c r="E8" s="16"/>
    </row>
    <row r="9" spans="1:6" s="2" customFormat="1" x14ac:dyDescent="0.3">
      <c r="A9" s="10" t="s">
        <v>61</v>
      </c>
      <c r="C9" s="17">
        <v>5</v>
      </c>
      <c r="D9" s="18"/>
      <c r="E9" s="15" t="b">
        <f>IF(D9=A9,5,IF(D9=A10,1))</f>
        <v>0</v>
      </c>
    </row>
    <row r="10" spans="1:6" s="2" customFormat="1" ht="14.4" thickBot="1" x14ac:dyDescent="0.35">
      <c r="A10" s="10" t="s">
        <v>62</v>
      </c>
      <c r="C10" s="19">
        <v>1</v>
      </c>
      <c r="D10" s="18"/>
      <c r="E10" s="15"/>
    </row>
    <row r="11" spans="1:6" s="2" customFormat="1" ht="31.5" customHeight="1" thickBot="1" x14ac:dyDescent="0.35">
      <c r="A11" s="5" t="s">
        <v>114</v>
      </c>
      <c r="B11" s="6"/>
      <c r="C11" s="7"/>
      <c r="D11" s="8" t="s">
        <v>56</v>
      </c>
      <c r="E11" s="16"/>
    </row>
    <row r="12" spans="1:6" s="2" customFormat="1" ht="15.75" customHeight="1" x14ac:dyDescent="0.3">
      <c r="A12" s="20" t="s">
        <v>67</v>
      </c>
      <c r="B12" s="2" t="s">
        <v>61</v>
      </c>
      <c r="C12" s="17">
        <v>5</v>
      </c>
      <c r="D12" s="18"/>
      <c r="E12" s="15" t="b">
        <f>IF(D12=B12,5,IF(D12=B13,0))</f>
        <v>0</v>
      </c>
    </row>
    <row r="13" spans="1:6" s="2" customFormat="1" ht="15.75" customHeight="1" x14ac:dyDescent="0.3">
      <c r="A13" s="20"/>
      <c r="B13" s="2" t="s">
        <v>62</v>
      </c>
      <c r="C13" s="11">
        <v>0</v>
      </c>
      <c r="D13" s="18"/>
      <c r="E13" s="15"/>
    </row>
    <row r="14" spans="1:6" s="2" customFormat="1" ht="15.75" customHeight="1" x14ac:dyDescent="0.3">
      <c r="A14" s="21" t="s">
        <v>68</v>
      </c>
      <c r="B14" s="22" t="s">
        <v>61</v>
      </c>
      <c r="C14" s="23">
        <v>5</v>
      </c>
      <c r="D14" s="24"/>
      <c r="E14" s="25" t="b">
        <f t="shared" ref="E14" si="0">IF(D14=B14,5,IF(D14=B15,0))</f>
        <v>0</v>
      </c>
      <c r="F14" s="26"/>
    </row>
    <row r="15" spans="1:6" s="2" customFormat="1" ht="15.75" customHeight="1" x14ac:dyDescent="0.3">
      <c r="A15" s="27"/>
      <c r="B15" s="28" t="s">
        <v>62</v>
      </c>
      <c r="C15" s="29">
        <v>0</v>
      </c>
      <c r="D15" s="30"/>
      <c r="E15" s="31"/>
      <c r="F15" s="26"/>
    </row>
    <row r="16" spans="1:6" s="2" customFormat="1" ht="15.75" customHeight="1" x14ac:dyDescent="0.3">
      <c r="A16" s="20" t="s">
        <v>69</v>
      </c>
      <c r="B16" s="2" t="s">
        <v>61</v>
      </c>
      <c r="C16" s="11">
        <v>3</v>
      </c>
      <c r="D16" s="18"/>
      <c r="E16" s="32" t="b">
        <f>IF(D16=B16,3,IF(D16=B17,0))</f>
        <v>0</v>
      </c>
      <c r="F16" s="26"/>
    </row>
    <row r="17" spans="1:6" s="2" customFormat="1" ht="15.75" customHeight="1" x14ac:dyDescent="0.3">
      <c r="A17" s="20"/>
      <c r="B17" s="2" t="s">
        <v>62</v>
      </c>
      <c r="C17" s="11">
        <v>0</v>
      </c>
      <c r="D17" s="18"/>
      <c r="E17" s="15"/>
    </row>
    <row r="18" spans="1:6" s="2" customFormat="1" ht="15.75" customHeight="1" x14ac:dyDescent="0.3">
      <c r="A18" s="21" t="s">
        <v>70</v>
      </c>
      <c r="B18" s="22" t="s">
        <v>61</v>
      </c>
      <c r="C18" s="23">
        <v>4</v>
      </c>
      <c r="D18" s="24"/>
      <c r="E18" s="33" t="b">
        <f>IF(D18=B18,4,IF(D18=B19,0))</f>
        <v>0</v>
      </c>
    </row>
    <row r="19" spans="1:6" s="2" customFormat="1" ht="15.75" customHeight="1" x14ac:dyDescent="0.3">
      <c r="A19" s="27"/>
      <c r="B19" s="28" t="s">
        <v>62</v>
      </c>
      <c r="C19" s="29">
        <v>0</v>
      </c>
      <c r="D19" s="30"/>
      <c r="E19" s="34"/>
    </row>
    <row r="20" spans="1:6" s="2" customFormat="1" ht="15.75" customHeight="1" x14ac:dyDescent="0.3">
      <c r="A20" s="20" t="s">
        <v>113</v>
      </c>
      <c r="B20" s="2" t="s">
        <v>61</v>
      </c>
      <c r="C20" s="11">
        <v>4</v>
      </c>
      <c r="D20" s="18"/>
      <c r="E20" s="15" t="b">
        <f>IF(D20=B20,4,IF(D20=B21,0))</f>
        <v>0</v>
      </c>
    </row>
    <row r="21" spans="1:6" s="2" customFormat="1" ht="15.75" customHeight="1" x14ac:dyDescent="0.3">
      <c r="A21" s="35"/>
      <c r="B21" s="28" t="s">
        <v>62</v>
      </c>
      <c r="C21" s="29">
        <v>0</v>
      </c>
      <c r="D21" s="30"/>
      <c r="E21" s="34"/>
    </row>
    <row r="22" spans="1:6" s="2" customFormat="1" ht="15.75" customHeight="1" x14ac:dyDescent="0.3">
      <c r="A22" s="20" t="s">
        <v>71</v>
      </c>
      <c r="B22" s="2" t="s">
        <v>61</v>
      </c>
      <c r="C22" s="11">
        <v>1</v>
      </c>
      <c r="D22" s="18"/>
      <c r="E22" s="15" t="b">
        <f>IF(D22=B22,1,IF(D22=B23,0))</f>
        <v>0</v>
      </c>
    </row>
    <row r="23" spans="1:6" s="2" customFormat="1" ht="15.75" customHeight="1" thickBot="1" x14ac:dyDescent="0.35">
      <c r="A23" s="20"/>
      <c r="B23" s="2" t="s">
        <v>62</v>
      </c>
      <c r="C23" s="19">
        <v>0</v>
      </c>
      <c r="D23" s="18"/>
      <c r="E23" s="15"/>
    </row>
    <row r="24" spans="1:6" s="2" customFormat="1" ht="23.25" customHeight="1" thickBot="1" x14ac:dyDescent="0.35">
      <c r="A24" s="36" t="s">
        <v>60</v>
      </c>
      <c r="B24" s="37"/>
      <c r="C24" s="37"/>
      <c r="D24" s="37"/>
      <c r="E24" s="38"/>
    </row>
    <row r="25" spans="1:6" s="2" customFormat="1" ht="23.25" customHeight="1" thickBot="1" x14ac:dyDescent="0.35">
      <c r="A25" s="39" t="s">
        <v>106</v>
      </c>
      <c r="B25" s="40"/>
      <c r="C25" s="40"/>
      <c r="D25" s="8" t="s">
        <v>56</v>
      </c>
      <c r="E25" s="41"/>
    </row>
    <row r="26" spans="1:6" s="2" customFormat="1" x14ac:dyDescent="0.3">
      <c r="A26" s="10" t="s">
        <v>72</v>
      </c>
      <c r="C26" s="17">
        <v>5</v>
      </c>
      <c r="D26" s="42"/>
      <c r="E26" s="15" t="b">
        <f>IF(D26=A26,5,IF(D26=A27,4,IF(D26=A28,1)))</f>
        <v>0</v>
      </c>
    </row>
    <row r="27" spans="1:6" s="2" customFormat="1" x14ac:dyDescent="0.3">
      <c r="A27" s="10" t="s">
        <v>73</v>
      </c>
      <c r="C27" s="11">
        <v>4</v>
      </c>
      <c r="D27" s="42"/>
      <c r="E27" s="15"/>
    </row>
    <row r="28" spans="1:6" s="2" customFormat="1" ht="14.4" thickBot="1" x14ac:dyDescent="0.35">
      <c r="A28" s="10" t="s">
        <v>74</v>
      </c>
      <c r="C28" s="19">
        <v>1</v>
      </c>
      <c r="D28" s="42"/>
      <c r="E28" s="15"/>
    </row>
    <row r="29" spans="1:6" s="2" customFormat="1" ht="27" customHeight="1" thickBot="1" x14ac:dyDescent="0.35">
      <c r="A29" s="36" t="s">
        <v>59</v>
      </c>
      <c r="B29" s="37"/>
      <c r="C29" s="37"/>
      <c r="D29" s="37"/>
      <c r="E29" s="38"/>
      <c r="F29" s="26"/>
    </row>
    <row r="30" spans="1:6" s="2" customFormat="1" ht="29.25" customHeight="1" thickBot="1" x14ac:dyDescent="0.35">
      <c r="A30" s="43" t="s">
        <v>107</v>
      </c>
      <c r="B30" s="44"/>
      <c r="C30" s="45"/>
      <c r="D30" s="46" t="s">
        <v>56</v>
      </c>
      <c r="E30" s="41"/>
    </row>
    <row r="31" spans="1:6" s="2" customFormat="1" ht="15" customHeight="1" x14ac:dyDescent="0.3">
      <c r="A31" s="20" t="s">
        <v>75</v>
      </c>
      <c r="B31" s="2" t="s">
        <v>61</v>
      </c>
      <c r="C31" s="17">
        <v>1</v>
      </c>
      <c r="D31" s="47"/>
      <c r="E31" s="48" t="b">
        <f>IF(D31=B31,1,IF(D31=B32,0))</f>
        <v>0</v>
      </c>
    </row>
    <row r="32" spans="1:6" s="2" customFormat="1" ht="15" customHeight="1" x14ac:dyDescent="0.3">
      <c r="A32" s="20"/>
      <c r="B32" s="2" t="s">
        <v>62</v>
      </c>
      <c r="C32" s="11">
        <v>0</v>
      </c>
      <c r="D32" s="47"/>
      <c r="E32" s="48"/>
    </row>
    <row r="33" spans="1:5" s="2" customFormat="1" ht="15" customHeight="1" x14ac:dyDescent="0.3">
      <c r="A33" s="21" t="s">
        <v>76</v>
      </c>
      <c r="B33" s="22" t="s">
        <v>61</v>
      </c>
      <c r="C33" s="23">
        <v>2</v>
      </c>
      <c r="D33" s="49"/>
      <c r="E33" s="50" t="b">
        <f>IF(D33=B33,2,IF(D33=B34,0))</f>
        <v>0</v>
      </c>
    </row>
    <row r="34" spans="1:5" s="2" customFormat="1" ht="15" customHeight="1" x14ac:dyDescent="0.3">
      <c r="A34" s="27"/>
      <c r="B34" s="28" t="s">
        <v>62</v>
      </c>
      <c r="C34" s="29">
        <v>0</v>
      </c>
      <c r="D34" s="51"/>
      <c r="E34" s="52"/>
    </row>
    <row r="35" spans="1:5" s="2" customFormat="1" ht="15" customHeight="1" x14ac:dyDescent="0.3">
      <c r="A35" s="20" t="s">
        <v>77</v>
      </c>
      <c r="B35" s="2" t="s">
        <v>61</v>
      </c>
      <c r="C35" s="11">
        <v>3</v>
      </c>
      <c r="D35" s="47"/>
      <c r="E35" s="48" t="b">
        <f>IF(D35=B35,3,IF(D35=B36,0))</f>
        <v>0</v>
      </c>
    </row>
    <row r="36" spans="1:5" s="2" customFormat="1" ht="15" customHeight="1" x14ac:dyDescent="0.3">
      <c r="A36" s="20"/>
      <c r="B36" s="2" t="s">
        <v>62</v>
      </c>
      <c r="C36" s="11">
        <v>0</v>
      </c>
      <c r="D36" s="47"/>
      <c r="E36" s="48"/>
    </row>
    <row r="37" spans="1:5" s="2" customFormat="1" ht="15" customHeight="1" x14ac:dyDescent="0.3">
      <c r="A37" s="21" t="s">
        <v>78</v>
      </c>
      <c r="B37" s="22" t="s">
        <v>61</v>
      </c>
      <c r="C37" s="23">
        <v>4</v>
      </c>
      <c r="D37" s="49"/>
      <c r="E37" s="50" t="b">
        <f>IF(D37=B37,4,IF(D37=B38,0))</f>
        <v>0</v>
      </c>
    </row>
    <row r="38" spans="1:5" s="2" customFormat="1" ht="15" customHeight="1" x14ac:dyDescent="0.3">
      <c r="A38" s="27"/>
      <c r="B38" s="28" t="s">
        <v>62</v>
      </c>
      <c r="C38" s="29">
        <v>0</v>
      </c>
      <c r="D38" s="51"/>
      <c r="E38" s="52"/>
    </row>
    <row r="39" spans="1:5" s="2" customFormat="1" ht="15" customHeight="1" x14ac:dyDescent="0.3">
      <c r="A39" s="20" t="s">
        <v>79</v>
      </c>
      <c r="B39" s="2" t="s">
        <v>61</v>
      </c>
      <c r="C39" s="11">
        <v>5</v>
      </c>
      <c r="D39" s="47"/>
      <c r="E39" s="48" t="b">
        <f>IF(D39=B39,5,IF(D39=B40,0))</f>
        <v>0</v>
      </c>
    </row>
    <row r="40" spans="1:5" s="2" customFormat="1" ht="15" customHeight="1" thickBot="1" x14ac:dyDescent="0.35">
      <c r="A40" s="20"/>
      <c r="B40" s="2" t="s">
        <v>62</v>
      </c>
      <c r="C40" s="19">
        <v>0</v>
      </c>
      <c r="D40" s="47"/>
      <c r="E40" s="48"/>
    </row>
    <row r="41" spans="1:5" s="2" customFormat="1" ht="30.75" customHeight="1" thickBot="1" x14ac:dyDescent="0.35">
      <c r="A41" s="5" t="s">
        <v>80</v>
      </c>
      <c r="B41" s="6"/>
      <c r="C41" s="7"/>
      <c r="D41" s="8" t="s">
        <v>56</v>
      </c>
      <c r="E41" s="16"/>
    </row>
    <row r="42" spans="1:5" s="2" customFormat="1" x14ac:dyDescent="0.3">
      <c r="A42" s="20" t="s">
        <v>81</v>
      </c>
      <c r="B42" s="2" t="s">
        <v>61</v>
      </c>
      <c r="C42" s="11">
        <v>5</v>
      </c>
      <c r="D42" s="18"/>
      <c r="E42" s="15" t="b">
        <f>IF(D42=B42,5,IF(D42=B43,0))</f>
        <v>0</v>
      </c>
    </row>
    <row r="43" spans="1:5" s="2" customFormat="1" x14ac:dyDescent="0.3">
      <c r="A43" s="20"/>
      <c r="B43" s="2" t="s">
        <v>62</v>
      </c>
      <c r="C43" s="11">
        <v>0</v>
      </c>
      <c r="D43" s="18"/>
      <c r="E43" s="15"/>
    </row>
    <row r="44" spans="1:5" s="2" customFormat="1" x14ac:dyDescent="0.3">
      <c r="A44" s="21" t="s">
        <v>82</v>
      </c>
      <c r="B44" s="22" t="s">
        <v>61</v>
      </c>
      <c r="C44" s="23">
        <v>4</v>
      </c>
      <c r="D44" s="24"/>
      <c r="E44" s="33" t="b">
        <f>IF(D44=B44,4,IF(D44=B45,0))</f>
        <v>0</v>
      </c>
    </row>
    <row r="45" spans="1:5" s="2" customFormat="1" x14ac:dyDescent="0.3">
      <c r="A45" s="27"/>
      <c r="B45" s="28" t="s">
        <v>62</v>
      </c>
      <c r="C45" s="29">
        <v>0</v>
      </c>
      <c r="D45" s="30"/>
      <c r="E45" s="34"/>
    </row>
    <row r="46" spans="1:5" s="2" customFormat="1" x14ac:dyDescent="0.3">
      <c r="A46" s="20" t="s">
        <v>83</v>
      </c>
      <c r="B46" s="2" t="s">
        <v>61</v>
      </c>
      <c r="C46" s="11">
        <v>0</v>
      </c>
      <c r="D46" s="18"/>
      <c r="E46" s="15" t="b">
        <f>IF(D46=B46,0,IF(D46=B47,1))</f>
        <v>0</v>
      </c>
    </row>
    <row r="47" spans="1:5" s="2" customFormat="1" ht="14.4" thickBot="1" x14ac:dyDescent="0.35">
      <c r="A47" s="20"/>
      <c r="B47" s="2" t="s">
        <v>62</v>
      </c>
      <c r="C47" s="11">
        <v>1</v>
      </c>
      <c r="D47" s="18"/>
      <c r="E47" s="15"/>
    </row>
    <row r="48" spans="1:5" s="2" customFormat="1" ht="42" customHeight="1" thickBot="1" x14ac:dyDescent="0.35">
      <c r="A48" s="5" t="s">
        <v>108</v>
      </c>
      <c r="B48" s="6"/>
      <c r="C48" s="7"/>
      <c r="D48" s="8" t="s">
        <v>56</v>
      </c>
      <c r="E48" s="16"/>
    </row>
    <row r="49" spans="1:5" s="2" customFormat="1" x14ac:dyDescent="0.3">
      <c r="A49" s="10" t="s">
        <v>61</v>
      </c>
      <c r="C49" s="11">
        <v>5</v>
      </c>
      <c r="D49" s="18"/>
      <c r="E49" s="15" t="b">
        <f>IF(D49=A49,5,IF(D49=A50,1))</f>
        <v>0</v>
      </c>
    </row>
    <row r="50" spans="1:5" s="2" customFormat="1" ht="14.4" thickBot="1" x14ac:dyDescent="0.35">
      <c r="A50" s="10" t="s">
        <v>62</v>
      </c>
      <c r="C50" s="11">
        <v>1</v>
      </c>
      <c r="D50" s="18"/>
      <c r="E50" s="15"/>
    </row>
    <row r="51" spans="1:5" s="2" customFormat="1" ht="30.75" customHeight="1" thickBot="1" x14ac:dyDescent="0.35">
      <c r="A51" s="5" t="s">
        <v>115</v>
      </c>
      <c r="B51" s="6"/>
      <c r="C51" s="7"/>
      <c r="D51" s="8" t="s">
        <v>56</v>
      </c>
      <c r="E51" s="16"/>
    </row>
    <row r="52" spans="1:5" s="2" customFormat="1" ht="15.75" customHeight="1" x14ac:dyDescent="0.3">
      <c r="A52" s="20" t="s">
        <v>84</v>
      </c>
      <c r="B52" s="2" t="s">
        <v>61</v>
      </c>
      <c r="C52" s="11">
        <v>5</v>
      </c>
      <c r="D52" s="18"/>
      <c r="E52" s="15" t="b">
        <f>IF(D52=B52,5,IF(D52=B53,0))</f>
        <v>0</v>
      </c>
    </row>
    <row r="53" spans="1:5" s="2" customFormat="1" ht="15.75" customHeight="1" x14ac:dyDescent="0.3">
      <c r="A53" s="20"/>
      <c r="B53" s="2" t="s">
        <v>62</v>
      </c>
      <c r="C53" s="11">
        <v>0</v>
      </c>
      <c r="D53" s="18"/>
      <c r="E53" s="15"/>
    </row>
    <row r="54" spans="1:5" s="2" customFormat="1" ht="15.75" customHeight="1" x14ac:dyDescent="0.3">
      <c r="A54" s="21" t="s">
        <v>85</v>
      </c>
      <c r="B54" s="22" t="s">
        <v>61</v>
      </c>
      <c r="C54" s="23">
        <v>5</v>
      </c>
      <c r="D54" s="24"/>
      <c r="E54" s="33" t="b">
        <f>IF(D54=B54,5,IF(D54=B55,0))</f>
        <v>0</v>
      </c>
    </row>
    <row r="55" spans="1:5" s="2" customFormat="1" ht="15.75" customHeight="1" x14ac:dyDescent="0.3">
      <c r="A55" s="27"/>
      <c r="B55" s="28" t="s">
        <v>62</v>
      </c>
      <c r="C55" s="29">
        <v>0</v>
      </c>
      <c r="D55" s="30"/>
      <c r="E55" s="34"/>
    </row>
    <row r="56" spans="1:5" s="2" customFormat="1" ht="15.75" customHeight="1" x14ac:dyDescent="0.3">
      <c r="A56" s="20" t="s">
        <v>86</v>
      </c>
      <c r="B56" s="2" t="s">
        <v>61</v>
      </c>
      <c r="C56" s="11">
        <v>5</v>
      </c>
      <c r="D56" s="18"/>
      <c r="E56" s="15" t="b">
        <f>IF(D56=B56,5,IF(D56=B57,0))</f>
        <v>0</v>
      </c>
    </row>
    <row r="57" spans="1:5" s="2" customFormat="1" ht="15.75" customHeight="1" x14ac:dyDescent="0.3">
      <c r="A57" s="20"/>
      <c r="B57" s="2" t="s">
        <v>62</v>
      </c>
      <c r="C57" s="11">
        <v>0</v>
      </c>
      <c r="D57" s="18"/>
      <c r="E57" s="15"/>
    </row>
    <row r="58" spans="1:5" s="2" customFormat="1" ht="15.75" customHeight="1" x14ac:dyDescent="0.3">
      <c r="A58" s="21" t="s">
        <v>87</v>
      </c>
      <c r="B58" s="22" t="s">
        <v>61</v>
      </c>
      <c r="C58" s="23">
        <v>5</v>
      </c>
      <c r="D58" s="24"/>
      <c r="E58" s="33" t="b">
        <f>IF(D58=B58,5,IF(D58=B59,0))</f>
        <v>0</v>
      </c>
    </row>
    <row r="59" spans="1:5" s="2" customFormat="1" ht="15.75" customHeight="1" x14ac:dyDescent="0.3">
      <c r="A59" s="27"/>
      <c r="B59" s="28" t="s">
        <v>62</v>
      </c>
      <c r="C59" s="29">
        <v>0</v>
      </c>
      <c r="D59" s="30"/>
      <c r="E59" s="34"/>
    </row>
    <row r="60" spans="1:5" s="2" customFormat="1" ht="15.75" customHeight="1" x14ac:dyDescent="0.3">
      <c r="A60" s="20" t="s">
        <v>88</v>
      </c>
      <c r="B60" s="2" t="s">
        <v>61</v>
      </c>
      <c r="C60" s="11">
        <v>5</v>
      </c>
      <c r="D60" s="18"/>
      <c r="E60" s="15" t="b">
        <f>IF(D60=B60,5,IF(D60=B61,0))</f>
        <v>0</v>
      </c>
    </row>
    <row r="61" spans="1:5" s="2" customFormat="1" ht="15.75" customHeight="1" x14ac:dyDescent="0.3">
      <c r="A61" s="20"/>
      <c r="B61" s="2" t="s">
        <v>62</v>
      </c>
      <c r="C61" s="11">
        <v>0</v>
      </c>
      <c r="D61" s="18"/>
      <c r="E61" s="15"/>
    </row>
    <row r="62" spans="1:5" s="2" customFormat="1" ht="15.75" customHeight="1" x14ac:dyDescent="0.3">
      <c r="A62" s="21" t="s">
        <v>89</v>
      </c>
      <c r="B62" s="22" t="s">
        <v>61</v>
      </c>
      <c r="C62" s="23">
        <v>4</v>
      </c>
      <c r="D62" s="24"/>
      <c r="E62" s="33" t="b">
        <f>IF(D62=B62,4,IF(D62=B63,0))</f>
        <v>0</v>
      </c>
    </row>
    <row r="63" spans="1:5" s="2" customFormat="1" ht="15.75" customHeight="1" x14ac:dyDescent="0.3">
      <c r="A63" s="27"/>
      <c r="B63" s="28" t="s">
        <v>62</v>
      </c>
      <c r="C63" s="29">
        <v>0</v>
      </c>
      <c r="D63" s="30"/>
      <c r="E63" s="34"/>
    </row>
    <row r="64" spans="1:5" s="2" customFormat="1" ht="15.75" customHeight="1" x14ac:dyDescent="0.3">
      <c r="A64" s="20" t="s">
        <v>90</v>
      </c>
      <c r="B64" s="2" t="s">
        <v>61</v>
      </c>
      <c r="C64" s="11">
        <v>1</v>
      </c>
      <c r="D64" s="18"/>
      <c r="E64" s="15" t="b">
        <f>IF(D64=B64,1,IF(D64=B65,0))</f>
        <v>0</v>
      </c>
    </row>
    <row r="65" spans="1:6" s="2" customFormat="1" ht="15.75" customHeight="1" thickBot="1" x14ac:dyDescent="0.35">
      <c r="A65" s="20"/>
      <c r="B65" s="2" t="s">
        <v>62</v>
      </c>
      <c r="C65" s="11">
        <v>0</v>
      </c>
      <c r="D65" s="18"/>
      <c r="E65" s="15"/>
    </row>
    <row r="66" spans="1:6" s="2" customFormat="1" ht="30.75" customHeight="1" thickBot="1" x14ac:dyDescent="0.35">
      <c r="A66" s="53" t="s">
        <v>109</v>
      </c>
      <c r="B66" s="6"/>
      <c r="C66" s="6"/>
      <c r="D66" s="8" t="s">
        <v>56</v>
      </c>
      <c r="E66" s="16"/>
    </row>
    <row r="67" spans="1:6" s="2" customFormat="1" x14ac:dyDescent="0.3">
      <c r="A67" s="10" t="s">
        <v>61</v>
      </c>
      <c r="C67" s="11">
        <v>5</v>
      </c>
      <c r="D67" s="18"/>
      <c r="E67" s="15" t="b">
        <f>IF(D67=A67,5,IF(D67=A68,1))</f>
        <v>0</v>
      </c>
    </row>
    <row r="68" spans="1:6" s="2" customFormat="1" ht="14.4" thickBot="1" x14ac:dyDescent="0.35">
      <c r="A68" s="10" t="s">
        <v>62</v>
      </c>
      <c r="C68" s="11">
        <v>1</v>
      </c>
      <c r="D68" s="18"/>
      <c r="E68" s="15"/>
    </row>
    <row r="69" spans="1:6" s="2" customFormat="1" ht="29.25" customHeight="1" thickBot="1" x14ac:dyDescent="0.35">
      <c r="A69" s="5" t="s">
        <v>110</v>
      </c>
      <c r="B69" s="6"/>
      <c r="C69" s="7"/>
      <c r="D69" s="8" t="s">
        <v>56</v>
      </c>
      <c r="E69" s="16"/>
    </row>
    <row r="70" spans="1:6" s="2" customFormat="1" x14ac:dyDescent="0.3">
      <c r="A70" s="10" t="s">
        <v>91</v>
      </c>
      <c r="C70" s="11">
        <v>1</v>
      </c>
      <c r="D70" s="18"/>
      <c r="E70" s="15" t="b">
        <f>IF(D70=A70,1,IF(D70=A71,2,IF(D70=A72,5)))</f>
        <v>0</v>
      </c>
    </row>
    <row r="71" spans="1:6" s="2" customFormat="1" x14ac:dyDescent="0.3">
      <c r="A71" s="10" t="s">
        <v>92</v>
      </c>
      <c r="C71" s="11">
        <v>2</v>
      </c>
      <c r="D71" s="18"/>
      <c r="E71" s="15"/>
    </row>
    <row r="72" spans="1:6" s="2" customFormat="1" ht="14.4" thickBot="1" x14ac:dyDescent="0.35">
      <c r="A72" s="10" t="s">
        <v>93</v>
      </c>
      <c r="C72" s="11">
        <v>5</v>
      </c>
      <c r="D72" s="18"/>
      <c r="E72" s="15"/>
    </row>
    <row r="73" spans="1:6" s="2" customFormat="1" ht="24.75" customHeight="1" thickBot="1" x14ac:dyDescent="0.35">
      <c r="A73" s="37" t="s">
        <v>58</v>
      </c>
      <c r="B73" s="37"/>
      <c r="C73" s="37"/>
      <c r="D73" s="37"/>
      <c r="E73" s="37"/>
      <c r="F73" s="26"/>
    </row>
    <row r="74" spans="1:6" s="2" customFormat="1" ht="26.25" customHeight="1" thickBot="1" x14ac:dyDescent="0.35">
      <c r="A74" s="53" t="s">
        <v>111</v>
      </c>
      <c r="B74" s="6"/>
      <c r="C74" s="6"/>
      <c r="D74" s="8" t="s">
        <v>56</v>
      </c>
      <c r="E74" s="54"/>
    </row>
    <row r="75" spans="1:6" s="2" customFormat="1" x14ac:dyDescent="0.3">
      <c r="A75" s="10" t="s">
        <v>61</v>
      </c>
      <c r="C75" s="14">
        <v>5</v>
      </c>
      <c r="D75" s="55"/>
      <c r="E75" s="13" t="b">
        <f>IF(D75=A75,5,IF(D75=A76,1))</f>
        <v>0</v>
      </c>
    </row>
    <row r="76" spans="1:6" s="2" customFormat="1" ht="14.4" thickBot="1" x14ac:dyDescent="0.35">
      <c r="A76" s="10" t="s">
        <v>62</v>
      </c>
      <c r="C76" s="14">
        <v>1</v>
      </c>
      <c r="D76" s="56"/>
      <c r="E76" s="15"/>
    </row>
    <row r="77" spans="1:6" s="2" customFormat="1" ht="45" customHeight="1" thickBot="1" x14ac:dyDescent="0.35">
      <c r="A77" s="5" t="s">
        <v>112</v>
      </c>
      <c r="B77" s="6"/>
      <c r="C77" s="7"/>
      <c r="D77" s="8" t="s">
        <v>56</v>
      </c>
      <c r="E77" s="16"/>
    </row>
    <row r="78" spans="1:6" s="2" customFormat="1" x14ac:dyDescent="0.3">
      <c r="A78" s="10" t="s">
        <v>94</v>
      </c>
      <c r="C78" s="11">
        <v>3</v>
      </c>
      <c r="D78" s="18"/>
      <c r="E78" s="15" t="b">
        <f>IF(D78=A78,3,IF(D78=A79,4,IF(D78=A80,5,IF(D78=A81,2,IF(D78=A82,1)))))</f>
        <v>0</v>
      </c>
    </row>
    <row r="79" spans="1:6" s="2" customFormat="1" x14ac:dyDescent="0.3">
      <c r="A79" s="10" t="s">
        <v>95</v>
      </c>
      <c r="C79" s="11">
        <v>4</v>
      </c>
      <c r="D79" s="18"/>
      <c r="E79" s="15"/>
    </row>
    <row r="80" spans="1:6" s="2" customFormat="1" x14ac:dyDescent="0.3">
      <c r="A80" s="10" t="s">
        <v>96</v>
      </c>
      <c r="C80" s="11">
        <v>5</v>
      </c>
      <c r="D80" s="18"/>
      <c r="E80" s="15"/>
    </row>
    <row r="81" spans="1:5" s="2" customFormat="1" x14ac:dyDescent="0.3">
      <c r="A81" s="10" t="s">
        <v>97</v>
      </c>
      <c r="C81" s="11">
        <v>2</v>
      </c>
      <c r="D81" s="18"/>
      <c r="E81" s="15"/>
    </row>
    <row r="82" spans="1:5" s="2" customFormat="1" ht="14.4" thickBot="1" x14ac:dyDescent="0.35">
      <c r="A82" s="10" t="s">
        <v>98</v>
      </c>
      <c r="C82" s="11">
        <v>1</v>
      </c>
      <c r="D82" s="18"/>
      <c r="E82" s="15"/>
    </row>
    <row r="83" spans="1:5" s="2" customFormat="1" ht="32.25" customHeight="1" thickBot="1" x14ac:dyDescent="0.35">
      <c r="A83" s="5" t="s">
        <v>116</v>
      </c>
      <c r="B83" s="6"/>
      <c r="C83" s="7"/>
      <c r="D83" s="8" t="s">
        <v>56</v>
      </c>
      <c r="E83" s="16"/>
    </row>
    <row r="84" spans="1:5" s="2" customFormat="1" x14ac:dyDescent="0.3">
      <c r="A84" s="20" t="s">
        <v>99</v>
      </c>
      <c r="B84" s="2" t="s">
        <v>61</v>
      </c>
      <c r="C84" s="11">
        <v>5</v>
      </c>
      <c r="D84" s="18"/>
      <c r="E84" s="15" t="b">
        <f>IF(D84=B84,5,IF(D84=B85,1))</f>
        <v>0</v>
      </c>
    </row>
    <row r="85" spans="1:5" s="2" customFormat="1" x14ac:dyDescent="0.3">
      <c r="A85" s="20"/>
      <c r="B85" s="2" t="s">
        <v>62</v>
      </c>
      <c r="C85" s="11">
        <v>1</v>
      </c>
      <c r="D85" s="18"/>
      <c r="E85" s="15"/>
    </row>
    <row r="86" spans="1:5" s="2" customFormat="1" x14ac:dyDescent="0.3">
      <c r="A86" s="21" t="s">
        <v>100</v>
      </c>
      <c r="B86" s="22" t="s">
        <v>61</v>
      </c>
      <c r="C86" s="23">
        <v>5</v>
      </c>
      <c r="D86" s="24"/>
      <c r="E86" s="33" t="b">
        <f t="shared" ref="E86:E88" si="1">IF(D86=B86,5,IF(D86=B87,1))</f>
        <v>0</v>
      </c>
    </row>
    <row r="87" spans="1:5" s="2" customFormat="1" x14ac:dyDescent="0.3">
      <c r="A87" s="27"/>
      <c r="B87" s="28" t="s">
        <v>62</v>
      </c>
      <c r="C87" s="29">
        <v>1</v>
      </c>
      <c r="D87" s="30"/>
      <c r="E87" s="34"/>
    </row>
    <row r="88" spans="1:5" s="2" customFormat="1" x14ac:dyDescent="0.3">
      <c r="A88" s="20" t="s">
        <v>101</v>
      </c>
      <c r="B88" s="2" t="s">
        <v>61</v>
      </c>
      <c r="C88" s="11">
        <v>5</v>
      </c>
      <c r="D88" s="18"/>
      <c r="E88" s="15" t="b">
        <f t="shared" si="1"/>
        <v>0</v>
      </c>
    </row>
    <row r="89" spans="1:5" s="2" customFormat="1" ht="14.4" thickBot="1" x14ac:dyDescent="0.35">
      <c r="A89" s="57"/>
      <c r="B89" s="58" t="s">
        <v>62</v>
      </c>
      <c r="C89" s="19">
        <v>1</v>
      </c>
      <c r="D89" s="59"/>
      <c r="E89" s="15"/>
    </row>
    <row r="90" spans="1:5" s="2" customFormat="1" ht="24" thickBot="1" x14ac:dyDescent="0.5">
      <c r="C90" s="60"/>
      <c r="D90" s="61" t="s">
        <v>57</v>
      </c>
      <c r="E90" s="62">
        <f>SUM(E4:E89)</f>
        <v>0</v>
      </c>
    </row>
  </sheetData>
  <mergeCells count="106">
    <mergeCell ref="A88:A89"/>
    <mergeCell ref="D88:D89"/>
    <mergeCell ref="E88:E89"/>
    <mergeCell ref="A83:C83"/>
    <mergeCell ref="A84:A85"/>
    <mergeCell ref="D84:D85"/>
    <mergeCell ref="E84:E85"/>
    <mergeCell ref="A86:A87"/>
    <mergeCell ref="D86:D87"/>
    <mergeCell ref="E86:E87"/>
    <mergeCell ref="A73:E73"/>
    <mergeCell ref="A74:C74"/>
    <mergeCell ref="D75:D76"/>
    <mergeCell ref="E75:E76"/>
    <mergeCell ref="A77:C77"/>
    <mergeCell ref="D78:D82"/>
    <mergeCell ref="E78:E82"/>
    <mergeCell ref="A66:C66"/>
    <mergeCell ref="D67:D68"/>
    <mergeCell ref="E67:E68"/>
    <mergeCell ref="A69:C69"/>
    <mergeCell ref="D70:D72"/>
    <mergeCell ref="E70:E72"/>
    <mergeCell ref="A62:A63"/>
    <mergeCell ref="D62:D63"/>
    <mergeCell ref="E62:E63"/>
    <mergeCell ref="A64:A65"/>
    <mergeCell ref="D64:D65"/>
    <mergeCell ref="E64:E65"/>
    <mergeCell ref="A58:A59"/>
    <mergeCell ref="D58:D59"/>
    <mergeCell ref="E58:E59"/>
    <mergeCell ref="A60:A61"/>
    <mergeCell ref="D60:D61"/>
    <mergeCell ref="E60:E61"/>
    <mergeCell ref="A54:A55"/>
    <mergeCell ref="D54:D55"/>
    <mergeCell ref="E54:E55"/>
    <mergeCell ref="A56:A57"/>
    <mergeCell ref="D56:D57"/>
    <mergeCell ref="E56:E57"/>
    <mergeCell ref="A48:C48"/>
    <mergeCell ref="D49:D50"/>
    <mergeCell ref="E49:E50"/>
    <mergeCell ref="A51:C51"/>
    <mergeCell ref="A52:A53"/>
    <mergeCell ref="D52:D53"/>
    <mergeCell ref="E52:E53"/>
    <mergeCell ref="A44:A45"/>
    <mergeCell ref="D44:D45"/>
    <mergeCell ref="E44:E45"/>
    <mergeCell ref="A46:A47"/>
    <mergeCell ref="D46:D47"/>
    <mergeCell ref="E46:E47"/>
    <mergeCell ref="A39:A40"/>
    <mergeCell ref="D39:D40"/>
    <mergeCell ref="E39:E40"/>
    <mergeCell ref="A41:C41"/>
    <mergeCell ref="A42:A43"/>
    <mergeCell ref="D42:D43"/>
    <mergeCell ref="E42:E43"/>
    <mergeCell ref="A35:A36"/>
    <mergeCell ref="D35:D36"/>
    <mergeCell ref="E35:E36"/>
    <mergeCell ref="A37:A38"/>
    <mergeCell ref="D37:D38"/>
    <mergeCell ref="E37:E38"/>
    <mergeCell ref="A31:A32"/>
    <mergeCell ref="D31:D32"/>
    <mergeCell ref="E31:E32"/>
    <mergeCell ref="A33:A34"/>
    <mergeCell ref="D33:D34"/>
    <mergeCell ref="E33:E34"/>
    <mergeCell ref="A24:E24"/>
    <mergeCell ref="A25:C25"/>
    <mergeCell ref="D26:D28"/>
    <mergeCell ref="E26:E28"/>
    <mergeCell ref="A29:E29"/>
    <mergeCell ref="A30:C30"/>
    <mergeCell ref="A20:A21"/>
    <mergeCell ref="D20:D21"/>
    <mergeCell ref="E20:E21"/>
    <mergeCell ref="A22:A23"/>
    <mergeCell ref="D22:D23"/>
    <mergeCell ref="E22:E23"/>
    <mergeCell ref="A18:A19"/>
    <mergeCell ref="D18:D19"/>
    <mergeCell ref="E18:E19"/>
    <mergeCell ref="A11:C11"/>
    <mergeCell ref="A12:A13"/>
    <mergeCell ref="D12:D13"/>
    <mergeCell ref="E12:E13"/>
    <mergeCell ref="A14:A15"/>
    <mergeCell ref="D14:D15"/>
    <mergeCell ref="E14:E15"/>
    <mergeCell ref="A2:E2"/>
    <mergeCell ref="A3:C3"/>
    <mergeCell ref="D4:D7"/>
    <mergeCell ref="E4:E7"/>
    <mergeCell ref="A8:C8"/>
    <mergeCell ref="D9:D10"/>
    <mergeCell ref="E9:E10"/>
    <mergeCell ref="A1:E1"/>
    <mergeCell ref="A16:A17"/>
    <mergeCell ref="D16:D17"/>
    <mergeCell ref="E16:E17"/>
  </mergeCells>
  <dataValidations count="13">
    <dataValidation type="list" allowBlank="1" showInputMessage="1" showErrorMessage="1" sqref="D4" xr:uid="{443663E5-9557-41E1-AEC9-85C919FE1381}">
      <formula1>$A$4:$A$7</formula1>
    </dataValidation>
    <dataValidation type="list" allowBlank="1" showInputMessage="1" showErrorMessage="1" sqref="D9" xr:uid="{D1C191D1-E446-4592-99C8-39E2581A999F}">
      <formula1>$A$9:$A$10</formula1>
    </dataValidation>
    <dataValidation type="list" allowBlank="1" showInputMessage="1" showErrorMessage="1" sqref="D26" xr:uid="{30A3DE19-CE70-4839-93E2-B3962623E55A}">
      <formula1>$A$26:$A$28</formula1>
    </dataValidation>
    <dataValidation type="list" allowBlank="1" showInputMessage="1" showErrorMessage="1" sqref="D42 D46 D44" xr:uid="{F309285A-961F-433E-B218-44D68320C045}">
      <formula1>$B$42:$B$43</formula1>
    </dataValidation>
    <dataValidation type="list" allowBlank="1" showInputMessage="1" showErrorMessage="1" sqref="D49" xr:uid="{C7472ECA-7553-4763-83E9-6E9F9CF1A816}">
      <formula1>$A$49:$A$50</formula1>
    </dataValidation>
    <dataValidation type="list" allowBlank="1" showInputMessage="1" showErrorMessage="1" sqref="D75" xr:uid="{0BF2C6DE-BAB7-485D-A8AA-266F2532DF99}">
      <formula1>$A$75:$A$76</formula1>
    </dataValidation>
    <dataValidation type="list" allowBlank="1" showInputMessage="1" showErrorMessage="1" sqref="D78" xr:uid="{260174EA-357C-49EE-A1C8-83E42E9EBFBC}">
      <formula1>$A$78:$A$82</formula1>
    </dataValidation>
    <dataValidation type="list" allowBlank="1" showInputMessage="1" showErrorMessage="1" sqref="D84 D88 D86" xr:uid="{948E0E4E-AC65-43E6-9FB2-FE723D283CD8}">
      <formula1>$B$84:$B$85</formula1>
    </dataValidation>
    <dataValidation type="list" allowBlank="1" showInputMessage="1" showErrorMessage="1" sqref="D67" xr:uid="{70000F88-50CB-40CF-AEE1-83D10F99943B}">
      <formula1>$A$67:$A$68</formula1>
    </dataValidation>
    <dataValidation type="list" allowBlank="1" showInputMessage="1" showErrorMessage="1" sqref="D70" xr:uid="{3A4DFB70-1EC6-4C3D-B5DA-6AEEE9091AFE}">
      <formula1>$A$70:$A$72</formula1>
    </dataValidation>
    <dataValidation type="list" allowBlank="1" showInputMessage="1" showErrorMessage="1" sqref="D12 D14 D16 D18 D20 D22" xr:uid="{8EFD5350-F786-4C43-AEF3-B02F14E6E41D}">
      <formula1>$B$12:$B$13</formula1>
    </dataValidation>
    <dataValidation type="list" allowBlank="1" showInputMessage="1" showErrorMessage="1" sqref="D64 D62 D60 D58 D56 D52 D54" xr:uid="{78967F59-DF06-4604-A3B8-D8D3BFA8AAF3}">
      <formula1>$B$52:$B$53</formula1>
    </dataValidation>
    <dataValidation type="list" allowBlank="1" showInputMessage="1" showErrorMessage="1" sqref="D39 D37 D35 D31 D33" xr:uid="{E333E2A0-D2BD-4ABD-BC75-45627027B44A}">
      <formula1>$B$31:$B$32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Georgian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2022-10-25T08:14:43Z</dcterms:modified>
</cp:coreProperties>
</file>